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sstreeter.NATF\Documents\Public site\"/>
    </mc:Choice>
  </mc:AlternateContent>
  <xr:revisionPtr revIDLastSave="0" documentId="13_ncr:1_{631686C7-FF84-4AAF-81E6-569739865E38}" xr6:coauthVersionLast="47" xr6:coauthVersionMax="47" xr10:uidLastSave="{00000000-0000-0000-0000-000000000000}"/>
  <bookViews>
    <workbookView xWindow="-100" yWindow="-100" windowWidth="21467" windowHeight="11576" activeTab="1" xr2:uid="{00000000-000D-0000-FFFF-FFFF00000000}"/>
  </bookViews>
  <sheets>
    <sheet name="Confidentiality" sheetId="6" r:id="rId1"/>
    <sheet name="Survey Results" sheetId="9" r:id="rId2"/>
    <sheet name="Main" sheetId="3" state="hidden" r:id="rId3"/>
    <sheet name="Calculate Respondents" sheetId="1" state="hidden" r:id="rId4"/>
    <sheet name="References" sheetId="8" state="hidden" r:id="rId5"/>
    <sheet name="Master Member List-member only" sheetId="2" state="hidden" r:id="rId6"/>
    <sheet name="Master Member List-common sort" sheetId="5" state="hidden" r:id="rId7"/>
  </sheets>
  <externalReferences>
    <externalReference r:id="rId8"/>
  </externalReferences>
  <definedNames>
    <definedName name="_xlnm._FilterDatabase" localSheetId="5" hidden="1">'Master Member List-member only'!$A$1:$F$98</definedName>
    <definedName name="_xlnm._FilterDatabase" localSheetId="1" hidden="1">'Survey Results'!$A$7:$CI$7</definedName>
    <definedName name="MembersList">'[1]Member Company Pick-List'!$A$1:$A$113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9" l="1"/>
  <c r="B43" i="9"/>
  <c r="E16" i="1"/>
  <c r="D47" i="1"/>
  <c r="E8" i="1"/>
  <c r="E79" i="1"/>
  <c r="E64" i="1"/>
  <c r="E52" i="1"/>
  <c r="D52" i="1"/>
  <c r="A6" i="1"/>
  <c r="D79" i="1"/>
  <c r="D7" i="1"/>
  <c r="A19" i="1"/>
  <c r="D19" i="1"/>
  <c r="E83" i="1"/>
  <c r="E68" i="1"/>
  <c r="A72" i="1"/>
  <c r="D89" i="1"/>
  <c r="D67" i="1"/>
  <c r="A4" i="1"/>
  <c r="A80" i="1"/>
  <c r="A49" i="1"/>
  <c r="D9" i="1"/>
  <c r="A67" i="1"/>
  <c r="A52" i="1"/>
  <c r="E42" i="1"/>
  <c r="E10" i="1"/>
  <c r="A35" i="1"/>
  <c r="D82" i="1"/>
  <c r="D25" i="1"/>
  <c r="A10" i="1"/>
  <c r="D80" i="1"/>
  <c r="D45" i="1"/>
  <c r="E41" i="1"/>
  <c r="A37" i="1"/>
  <c r="A12" i="1"/>
  <c r="E13" i="1"/>
  <c r="D37" i="1"/>
  <c r="D13" i="1"/>
  <c r="D54" i="1"/>
  <c r="A23" i="1"/>
  <c r="E32" i="1"/>
  <c r="A34" i="1"/>
  <c r="A31" i="1"/>
  <c r="D26" i="1"/>
  <c r="E86" i="1"/>
  <c r="E58" i="1"/>
  <c r="D78" i="1"/>
  <c r="B9" i="6"/>
  <c r="E44" i="1"/>
  <c r="A28" i="1"/>
  <c r="D90" i="1"/>
  <c r="D31" i="1"/>
  <c r="D24" i="1"/>
  <c r="A16" i="1"/>
  <c r="E69" i="1"/>
  <c r="A64" i="1"/>
  <c r="E43" i="1"/>
  <c r="D41" i="1"/>
  <c r="E39" i="1"/>
  <c r="E77" i="1"/>
  <c r="D38" i="1"/>
  <c r="A32" i="1"/>
  <c r="E24" i="1"/>
  <c r="E17" i="1"/>
  <c r="D21" i="1"/>
  <c r="D70" i="1"/>
  <c r="E60" i="1"/>
  <c r="E55" i="1"/>
  <c r="E11" i="1"/>
  <c r="D39" i="1"/>
  <c r="A42" i="1"/>
  <c r="D32" i="1"/>
  <c r="A38" i="1"/>
  <c r="A14" i="1"/>
  <c r="E74" i="1"/>
  <c r="E47" i="1"/>
  <c r="A63" i="1"/>
  <c r="A68" i="1"/>
  <c r="E54" i="1"/>
  <c r="D68" i="1"/>
  <c r="A84" i="1"/>
  <c r="A18" i="1"/>
  <c r="E89" i="1"/>
  <c r="D87" i="1"/>
  <c r="E90" i="1"/>
  <c r="E37" i="1"/>
  <c r="A43" i="1"/>
  <c r="D18" i="1"/>
  <c r="E71" i="1"/>
  <c r="E26" i="1"/>
  <c r="D35" i="1"/>
  <c r="E18" i="1"/>
  <c r="A70" i="1"/>
  <c r="D84" i="1"/>
  <c r="D51" i="1"/>
  <c r="E27" i="1"/>
  <c r="A51" i="1"/>
  <c r="E82" i="1"/>
  <c r="D61" i="1"/>
  <c r="D44" i="1"/>
  <c r="A41" i="1"/>
  <c r="B10" i="6"/>
  <c r="D33" i="1"/>
  <c r="E21" i="1"/>
  <c r="A13" i="1"/>
  <c r="D81" i="1"/>
  <c r="E80" i="1"/>
  <c r="E51" i="1"/>
  <c r="D34" i="1"/>
  <c r="E72" i="1"/>
  <c r="E67" i="1"/>
  <c r="A17" i="1"/>
  <c r="D30" i="1"/>
  <c r="D29" i="1"/>
  <c r="E23" i="1"/>
  <c r="E85" i="1"/>
  <c r="E78" i="1"/>
  <c r="D59" i="1"/>
  <c r="D36" i="1"/>
  <c r="E35" i="1"/>
  <c r="A59" i="1"/>
  <c r="E30" i="1"/>
  <c r="E34" i="1"/>
  <c r="A57" i="1"/>
  <c r="A87" i="1"/>
  <c r="A25" i="1"/>
  <c r="E19" i="1"/>
  <c r="A82" i="1"/>
  <c r="A3" i="1"/>
  <c r="A30" i="1"/>
  <c r="A44" i="1"/>
  <c r="E36" i="1"/>
  <c r="D40" i="1"/>
  <c r="A53" i="1"/>
  <c r="E33" i="1"/>
  <c r="A76" i="1"/>
  <c r="E15" i="1"/>
  <c r="D20" i="1"/>
  <c r="D11" i="1"/>
  <c r="D48" i="1"/>
  <c r="E5" i="1"/>
  <c r="A24" i="1"/>
  <c r="D23" i="1"/>
  <c r="A40" i="1"/>
  <c r="A48" i="1"/>
  <c r="A66" i="1"/>
  <c r="D76" i="1"/>
  <c r="E9" i="1"/>
  <c r="E48" i="1"/>
  <c r="E81" i="1"/>
  <c r="D58" i="1"/>
  <c r="E87" i="1"/>
  <c r="A73" i="1"/>
  <c r="D72" i="1"/>
  <c r="A60" i="1"/>
  <c r="A33" i="1"/>
  <c r="D28" i="1"/>
  <c r="A69" i="1"/>
  <c r="A89" i="1"/>
  <c r="D75" i="1"/>
  <c r="A7" i="1"/>
  <c r="E45" i="1"/>
  <c r="D66" i="1"/>
  <c r="E40" i="1"/>
  <c r="E20" i="1"/>
  <c r="E73" i="1"/>
  <c r="D27" i="1"/>
  <c r="A20" i="1"/>
  <c r="E29" i="1"/>
  <c r="D3" i="1"/>
  <c r="A27" i="1"/>
  <c r="A39" i="1"/>
  <c r="A62" i="1"/>
  <c r="A5" i="1"/>
  <c r="A45" i="1"/>
  <c r="E7" i="1"/>
  <c r="E14" i="1"/>
  <c r="A77" i="1"/>
  <c r="D69" i="1"/>
  <c r="A61" i="1"/>
  <c r="D62" i="1"/>
  <c r="D86" i="1"/>
  <c r="A9" i="1"/>
  <c r="D73" i="1"/>
  <c r="E61" i="1"/>
  <c r="A88" i="1"/>
  <c r="A56" i="1"/>
  <c r="E38" i="1"/>
  <c r="D5" i="1"/>
  <c r="A79" i="1"/>
  <c r="D46" i="1"/>
  <c r="E49" i="1"/>
  <c r="A21" i="1"/>
  <c r="E65" i="1"/>
  <c r="E75" i="1"/>
  <c r="D60" i="1"/>
  <c r="D65" i="1"/>
  <c r="A58" i="1"/>
  <c r="A11" i="1"/>
  <c r="D83" i="1"/>
  <c r="E25" i="1"/>
  <c r="E70" i="1"/>
  <c r="D56" i="1"/>
  <c r="D43" i="1"/>
  <c r="D16" i="1"/>
  <c r="A47" i="1"/>
  <c r="D10" i="1"/>
  <c r="E46" i="1"/>
  <c r="D49" i="1"/>
  <c r="E22" i="1"/>
  <c r="D12" i="1"/>
  <c r="E84" i="1"/>
  <c r="D4" i="1"/>
  <c r="E31" i="1"/>
  <c r="A78" i="1"/>
  <c r="D53" i="1"/>
  <c r="A90" i="1"/>
  <c r="A26" i="1"/>
  <c r="E59" i="1"/>
  <c r="D14" i="1"/>
  <c r="A15" i="1"/>
  <c r="A71" i="1"/>
  <c r="D64" i="1"/>
  <c r="E50" i="1"/>
  <c r="D74" i="1"/>
  <c r="E56" i="1"/>
  <c r="E28" i="1"/>
  <c r="E12" i="1"/>
  <c r="D85" i="1"/>
  <c r="D77" i="1"/>
  <c r="D15" i="1"/>
  <c r="A46" i="1"/>
  <c r="D55" i="1"/>
  <c r="A81" i="1"/>
  <c r="A54" i="1"/>
  <c r="D50" i="1"/>
  <c r="D71" i="1"/>
  <c r="D6" i="1"/>
  <c r="A8" i="1"/>
  <c r="D42" i="1"/>
  <c r="E6" i="1"/>
  <c r="A36" i="1"/>
  <c r="E57" i="1"/>
  <c r="A55" i="1"/>
  <c r="A50" i="1"/>
  <c r="E66" i="1"/>
  <c r="A29" i="1"/>
  <c r="A65" i="1"/>
  <c r="D63" i="1"/>
  <c r="A86" i="1"/>
  <c r="E88" i="1"/>
  <c r="A22" i="1"/>
  <c r="A83" i="1"/>
  <c r="A85" i="1"/>
  <c r="E4" i="1"/>
  <c r="E53" i="1"/>
  <c r="D88" i="1"/>
  <c r="D57" i="1"/>
  <c r="D22" i="1"/>
  <c r="E3" i="1"/>
  <c r="D8" i="1"/>
  <c r="D17" i="1"/>
  <c r="A74" i="1"/>
  <c r="A75" i="1"/>
  <c r="E62" i="1"/>
  <c r="E63" i="1"/>
  <c r="E76" i="1"/>
  <c r="B78" i="1" l="1"/>
  <c r="C78" i="1" s="1"/>
  <c r="B47" i="1"/>
  <c r="C47" i="1" s="1"/>
  <c r="B4" i="1"/>
  <c r="C4" i="1" s="1"/>
  <c r="B14" i="1"/>
  <c r="C14" i="1" s="1"/>
  <c r="B30" i="1"/>
  <c r="C30" i="1" s="1"/>
  <c r="B51" i="1"/>
  <c r="C51" i="1" s="1"/>
  <c r="B16" i="1"/>
  <c r="C16" i="1" s="1"/>
  <c r="B40" i="1"/>
  <c r="C40" i="1" s="1"/>
  <c r="E19" i="3"/>
  <c r="E61" i="3"/>
  <c r="E82" i="3"/>
  <c r="E83" i="3"/>
  <c r="E71" i="3"/>
  <c r="E64" i="3"/>
  <c r="E22" i="3"/>
  <c r="E54" i="3"/>
  <c r="E47" i="3"/>
  <c r="E66" i="3"/>
  <c r="E41" i="3"/>
  <c r="E86" i="3"/>
  <c r="E44" i="3"/>
  <c r="E99" i="3"/>
  <c r="E53" i="3"/>
  <c r="E77" i="3"/>
  <c r="E12" i="3"/>
  <c r="E98" i="3"/>
  <c r="E46" i="3"/>
  <c r="E27" i="3"/>
  <c r="E81" i="3"/>
  <c r="E9" i="3"/>
  <c r="E110" i="3"/>
  <c r="E75" i="3"/>
  <c r="E18" i="3"/>
  <c r="E43" i="3"/>
  <c r="E24" i="3"/>
  <c r="E52" i="3"/>
  <c r="E72" i="3"/>
  <c r="E49" i="3"/>
  <c r="E20" i="3"/>
  <c r="E62" i="3"/>
  <c r="E7" i="3"/>
  <c r="E40" i="3"/>
  <c r="E74" i="3"/>
  <c r="E67" i="3"/>
  <c r="E28" i="3"/>
  <c r="E57" i="3"/>
  <c r="E26" i="3"/>
  <c r="E4" i="3"/>
  <c r="E108" i="3"/>
  <c r="E25" i="3"/>
  <c r="E35" i="3"/>
  <c r="E89" i="3"/>
  <c r="E15" i="3"/>
  <c r="E21" i="3"/>
  <c r="E38" i="3"/>
  <c r="E16" i="3"/>
  <c r="E88" i="3"/>
  <c r="E63" i="3"/>
  <c r="E23" i="3"/>
  <c r="E60" i="3"/>
  <c r="E107" i="3"/>
  <c r="E93" i="3"/>
  <c r="E101" i="3"/>
  <c r="E97" i="3"/>
  <c r="E51" i="3"/>
  <c r="E17" i="3"/>
  <c r="E96" i="3"/>
  <c r="E50" i="3"/>
  <c r="E14" i="3"/>
  <c r="E65" i="3"/>
  <c r="E55" i="3"/>
  <c r="E13" i="3"/>
  <c r="E45" i="3"/>
  <c r="E34" i="3"/>
  <c r="E6" i="3"/>
  <c r="E94" i="3"/>
  <c r="E100" i="3"/>
  <c r="E32" i="3"/>
  <c r="E104" i="3"/>
  <c r="E87" i="3"/>
  <c r="E39" i="3"/>
  <c r="E84" i="3"/>
  <c r="E5" i="3"/>
  <c r="E8" i="3"/>
  <c r="E92" i="3"/>
  <c r="E95" i="3"/>
  <c r="E36" i="3"/>
  <c r="E48" i="3"/>
  <c r="E80" i="3"/>
  <c r="E70" i="3"/>
  <c r="E11" i="3"/>
  <c r="E85" i="3"/>
  <c r="E37" i="3"/>
  <c r="E42" i="3"/>
  <c r="E31" i="3"/>
  <c r="E58" i="3"/>
  <c r="E102" i="3"/>
  <c r="E73" i="3"/>
  <c r="E59" i="3"/>
  <c r="E56" i="3"/>
  <c r="E105" i="3"/>
  <c r="E103" i="3"/>
  <c r="E109" i="3"/>
  <c r="E91" i="3"/>
  <c r="E76" i="3"/>
  <c r="E29" i="3"/>
  <c r="E10" i="3"/>
  <c r="E69" i="3"/>
  <c r="E33" i="3"/>
  <c r="E90" i="3"/>
  <c r="E68" i="3"/>
  <c r="E111" i="3"/>
  <c r="E78" i="3"/>
  <c r="E106" i="3"/>
  <c r="E30" i="3"/>
  <c r="E79" i="3"/>
  <c r="B9" i="1"/>
  <c r="C9" i="1" s="1"/>
  <c r="B71" i="1"/>
  <c r="C71" i="1" s="1"/>
  <c r="B83" i="1"/>
  <c r="C83" i="1" s="1"/>
  <c r="B68" i="1"/>
  <c r="C68" i="1" s="1"/>
  <c r="B64" i="1"/>
  <c r="C64" i="1" s="1"/>
  <c r="B2" i="3"/>
  <c r="B49" i="1"/>
  <c r="C49" i="1" s="1"/>
  <c r="B3" i="1"/>
  <c r="C3" i="1" s="1"/>
  <c r="B18" i="1"/>
  <c r="C18" i="1" s="1"/>
  <c r="B8" i="1"/>
  <c r="C8" i="1" s="1"/>
  <c r="B56" i="1"/>
  <c r="C56" i="1" s="1"/>
  <c r="B6" i="1"/>
  <c r="C6" i="1" s="1"/>
  <c r="B12" i="1"/>
  <c r="C12" i="1" s="1"/>
  <c r="B11" i="1"/>
  <c r="C11" i="1" s="1"/>
  <c r="B36" i="1"/>
  <c r="C36" i="1" s="1"/>
  <c r="B45" i="1"/>
  <c r="C45" i="1" s="1"/>
  <c r="B73" i="1"/>
  <c r="C73" i="1" s="1"/>
  <c r="B54" i="1"/>
  <c r="C54" i="1" s="1"/>
  <c r="B65" i="1"/>
  <c r="C65" i="1" s="1"/>
  <c r="B38" i="1"/>
  <c r="C38" i="1" s="1"/>
  <c r="B72" i="1"/>
  <c r="C72" i="1" s="1"/>
  <c r="B15" i="1"/>
  <c r="C15" i="1" s="1"/>
  <c r="B85" i="1"/>
  <c r="C85" i="1" s="1"/>
  <c r="B43" i="1"/>
  <c r="C43" i="1" s="1"/>
  <c r="B59" i="1"/>
  <c r="C59" i="1" s="1"/>
  <c r="B10" i="1"/>
  <c r="C10" i="1" s="1"/>
  <c r="B62" i="1"/>
  <c r="C62" i="1" s="1"/>
  <c r="B63" i="1"/>
  <c r="C63" i="1" s="1"/>
  <c r="B75" i="1"/>
  <c r="C75" i="1" s="1"/>
  <c r="B60" i="1"/>
  <c r="C60" i="1" s="1"/>
  <c r="B82" i="1"/>
  <c r="C82" i="1" s="1"/>
  <c r="B84" i="1"/>
  <c r="C84" i="1" s="1"/>
  <c r="B55" i="1"/>
  <c r="C55" i="1" s="1"/>
  <c r="B37" i="1"/>
  <c r="C37" i="1" s="1"/>
  <c r="B28" i="1"/>
  <c r="C28" i="1" s="1"/>
  <c r="B58" i="1"/>
  <c r="C58" i="1" s="1"/>
  <c r="B23" i="1"/>
  <c r="C23" i="1" s="1"/>
  <c r="B19" i="1"/>
  <c r="C19" i="1" s="1"/>
  <c r="B81" i="1"/>
  <c r="C81" i="1" s="1"/>
  <c r="B67" i="1"/>
  <c r="C67" i="1" s="1"/>
  <c r="B61" i="1"/>
  <c r="C61" i="1" s="1"/>
  <c r="B77" i="1"/>
  <c r="C77" i="1" s="1"/>
  <c r="B24" i="1"/>
  <c r="C24" i="1" s="1"/>
  <c r="B20" i="1"/>
  <c r="C20" i="1" s="1"/>
  <c r="B90" i="1"/>
  <c r="C90" i="1" s="1"/>
  <c r="B80" i="1"/>
  <c r="C80" i="1" s="1"/>
  <c r="B35" i="1"/>
  <c r="C35" i="1" s="1"/>
  <c r="B21" i="1"/>
  <c r="C21" i="1" s="1"/>
  <c r="B66" i="1"/>
  <c r="C66" i="1" s="1"/>
  <c r="B89" i="1"/>
  <c r="C89" i="1" s="1"/>
  <c r="B33" i="1"/>
  <c r="C33" i="1" s="1"/>
  <c r="B22" i="1"/>
  <c r="C22" i="1" s="1"/>
  <c r="B3" i="3"/>
  <c r="B79" i="1"/>
  <c r="C79" i="1" s="1"/>
  <c r="B74" i="1"/>
  <c r="C74" i="1" s="1"/>
  <c r="B26" i="1"/>
  <c r="C26" i="1" s="1"/>
  <c r="B39" i="1"/>
  <c r="C39" i="1" s="1"/>
  <c r="B70" i="1"/>
  <c r="C70" i="1" s="1"/>
  <c r="B53" i="1"/>
  <c r="C53" i="1" s="1"/>
  <c r="B86" i="1"/>
  <c r="C86" i="1" s="1"/>
  <c r="B17" i="1"/>
  <c r="C17" i="1" s="1"/>
  <c r="B88" i="1"/>
  <c r="C88" i="1" s="1"/>
  <c r="B34" i="1"/>
  <c r="C34" i="1" s="1"/>
  <c r="B44" i="1"/>
  <c r="C44" i="1" s="1"/>
  <c r="B42" i="1"/>
  <c r="C42" i="1" s="1"/>
  <c r="B5" i="1"/>
  <c r="C5" i="1" s="1"/>
  <c r="B52" i="1"/>
  <c r="C52" i="1" s="1"/>
  <c r="B32" i="1"/>
  <c r="C32" i="1" s="1"/>
  <c r="B7" i="1"/>
  <c r="C7" i="1" s="1"/>
  <c r="B69" i="1"/>
  <c r="C69" i="1" s="1"/>
  <c r="B48" i="1"/>
  <c r="C48" i="1" s="1"/>
  <c r="B31" i="1"/>
  <c r="C31" i="1" s="1"/>
  <c r="B41" i="1"/>
  <c r="C41" i="1" s="1"/>
  <c r="B57" i="1"/>
  <c r="C57" i="1" s="1"/>
  <c r="B29" i="1"/>
  <c r="C29" i="1" s="1"/>
  <c r="B46" i="1"/>
  <c r="C46" i="1" s="1"/>
  <c r="B50" i="1"/>
  <c r="C50" i="1" s="1"/>
  <c r="B25" i="1"/>
  <c r="C25" i="1" s="1"/>
  <c r="B27" i="1"/>
  <c r="C27" i="1" s="1"/>
  <c r="B76" i="1"/>
  <c r="C76" i="1" s="1"/>
  <c r="B87" i="1"/>
  <c r="C87" i="1" s="1"/>
  <c r="B13" i="1"/>
  <c r="C13" i="1" s="1"/>
  <c r="C19" i="3" l="1"/>
  <c r="B19" i="3" s="1"/>
  <c r="C5" i="3"/>
  <c r="B5" i="3" s="1"/>
  <c r="C60" i="3"/>
  <c r="D39" i="3" a="1"/>
  <c r="D39" i="3" s="1"/>
  <c r="D101" i="3" a="1"/>
  <c r="D101" i="3" s="1"/>
  <c r="D85" i="3" a="1"/>
  <c r="D85" i="3" s="1"/>
  <c r="D100" i="3" a="1"/>
  <c r="D100" i="3" s="1"/>
  <c r="D47" i="3" a="1"/>
  <c r="D47" i="3" s="1"/>
  <c r="C82" i="3"/>
  <c r="C77" i="3"/>
  <c r="B77" i="3" s="1"/>
  <c r="C10" i="3"/>
  <c r="B10" i="3" s="1"/>
  <c r="D31" i="3" a="1"/>
  <c r="D31" i="3" s="1"/>
  <c r="C79" i="3"/>
  <c r="B79" i="3" s="1"/>
  <c r="C47" i="3"/>
  <c r="B47" i="3" s="1"/>
  <c r="D29" i="3" a="1"/>
  <c r="D29" i="3" s="1"/>
  <c r="C41" i="3"/>
  <c r="B41" i="3" s="1"/>
  <c r="D78" i="3" a="1"/>
  <c r="D78" i="3" s="1"/>
  <c r="C54" i="3"/>
  <c r="C90" i="3"/>
  <c r="B90" i="3" s="1"/>
  <c r="C15" i="3"/>
  <c r="B15" i="3" s="1"/>
  <c r="C96" i="3"/>
  <c r="B96" i="3" s="1"/>
  <c r="D46" i="3" a="1"/>
  <c r="D46" i="3" s="1"/>
  <c r="D56" i="3" a="1"/>
  <c r="D56" i="3" s="1"/>
  <c r="D83" i="3" a="1"/>
  <c r="D83" i="3" s="1"/>
  <c r="C36" i="3"/>
  <c r="B36" i="3" s="1"/>
  <c r="D16" i="3" a="1"/>
  <c r="D16" i="3" s="1"/>
  <c r="D43" i="3" a="1"/>
  <c r="D43" i="3" s="1"/>
  <c r="C33" i="3"/>
  <c r="B33" i="3" s="1"/>
  <c r="C57" i="3"/>
  <c r="B57" i="3" s="1"/>
  <c r="C89" i="3"/>
  <c r="B89" i="3" s="1"/>
  <c r="C31" i="3"/>
  <c r="B31" i="3" s="1"/>
  <c r="C21" i="3"/>
  <c r="B21" i="3" s="1"/>
  <c r="D108" i="3" a="1"/>
  <c r="D108" i="3" s="1"/>
  <c r="C62" i="3"/>
  <c r="B62" i="3" s="1"/>
  <c r="D92" i="3" a="1"/>
  <c r="D92" i="3" s="1"/>
  <c r="C4" i="3"/>
  <c r="B4" i="3" s="1"/>
  <c r="D80" i="3" a="1"/>
  <c r="D80" i="3" s="1"/>
  <c r="D28" i="3" a="1"/>
  <c r="D28" i="3" s="1"/>
  <c r="D41" i="3" a="1"/>
  <c r="D41" i="3" s="1"/>
  <c r="C63" i="3"/>
  <c r="D58" i="3" a="1"/>
  <c r="D58" i="3" s="1"/>
  <c r="D13" i="3" a="1"/>
  <c r="D13" i="3" s="1"/>
  <c r="D103" i="3" a="1"/>
  <c r="D103" i="3" s="1"/>
  <c r="D49" i="3" a="1"/>
  <c r="D49" i="3" s="1"/>
  <c r="C7" i="3"/>
  <c r="B7" i="3" s="1"/>
  <c r="C64" i="3"/>
  <c r="B64" i="3" s="1"/>
  <c r="D6" i="3" a="1"/>
  <c r="D6" i="3" s="1"/>
  <c r="C48" i="3"/>
  <c r="B48" i="3" s="1"/>
  <c r="D27" i="3" a="1"/>
  <c r="D27" i="3" s="1"/>
  <c r="D77" i="3" a="1"/>
  <c r="D77" i="3" s="1"/>
  <c r="D64" i="3" a="1"/>
  <c r="D64" i="3" s="1"/>
  <c r="C38" i="3"/>
  <c r="B38" i="3" s="1"/>
  <c r="D84" i="3" a="1"/>
  <c r="D84" i="3" s="1"/>
  <c r="D52" i="3" a="1"/>
  <c r="D52" i="3" s="1"/>
  <c r="C29" i="3"/>
  <c r="B29" i="3" s="1"/>
  <c r="D14" i="3" a="1"/>
  <c r="D14" i="3" s="1"/>
  <c r="C93" i="3"/>
  <c r="B93" i="3" s="1"/>
  <c r="D96" i="3" a="1"/>
  <c r="D96" i="3" s="1"/>
  <c r="D19" i="3" a="1"/>
  <c r="D19" i="3" s="1"/>
  <c r="D66" i="3" a="1"/>
  <c r="D66" i="3" s="1"/>
  <c r="D102" i="3" a="1"/>
  <c r="D102" i="3" s="1"/>
  <c r="C16" i="3"/>
  <c r="B16" i="3" s="1"/>
  <c r="D67" i="3" a="1"/>
  <c r="D67" i="3" s="1"/>
  <c r="D36" i="3" a="1"/>
  <c r="D36" i="3" s="1"/>
  <c r="C22" i="3"/>
  <c r="B22" i="3" s="1"/>
  <c r="C80" i="3"/>
  <c r="B80" i="3" s="1"/>
  <c r="C18" i="3"/>
  <c r="C49" i="3"/>
  <c r="B49" i="3" s="1"/>
  <c r="D10" i="3" a="1"/>
  <c r="D10" i="3" s="1"/>
  <c r="C98" i="3"/>
  <c r="B98" i="3" s="1"/>
  <c r="D107" i="3" a="1"/>
  <c r="D107" i="3" s="1"/>
  <c r="C76" i="3"/>
  <c r="B76" i="3" s="1"/>
  <c r="D40" i="3" a="1"/>
  <c r="D40" i="3" s="1"/>
  <c r="C103" i="3"/>
  <c r="B103" i="3" s="1"/>
  <c r="D17" i="3" a="1"/>
  <c r="D17" i="3" s="1"/>
  <c r="C68" i="3"/>
  <c r="B68" i="3" s="1"/>
  <c r="D74" i="3" a="1"/>
  <c r="D74" i="3" s="1"/>
  <c r="D63" i="3" a="1"/>
  <c r="D63" i="3" s="1"/>
  <c r="C50" i="3"/>
  <c r="B50" i="3" s="1"/>
  <c r="D61" i="3" a="1"/>
  <c r="D61" i="3" s="1"/>
  <c r="C12" i="3"/>
  <c r="B12" i="3" s="1"/>
  <c r="D105" i="3" a="1"/>
  <c r="D105" i="3" s="1"/>
  <c r="D93" i="3" a="1"/>
  <c r="D93" i="3" s="1"/>
  <c r="D7" i="3" a="1"/>
  <c r="D7" i="3" s="1"/>
  <c r="C55" i="3"/>
  <c r="B55" i="3" s="1"/>
  <c r="D99" i="3" a="1"/>
  <c r="D99" i="3" s="1"/>
  <c r="C43" i="3"/>
  <c r="B43" i="3" s="1"/>
  <c r="D82" i="3" a="1"/>
  <c r="D82" i="3" s="1"/>
  <c r="C59" i="3"/>
  <c r="B59" i="3" s="1"/>
  <c r="D37" i="3" a="1"/>
  <c r="D37" i="3" s="1"/>
  <c r="D91" i="3" a="1"/>
  <c r="D91" i="3" s="1"/>
  <c r="D79" i="3" a="1"/>
  <c r="D79" i="3" s="1"/>
  <c r="D88" i="3" a="1"/>
  <c r="D88" i="3" s="1"/>
  <c r="D20" i="3" a="1"/>
  <c r="D20" i="3" s="1"/>
  <c r="D45" i="3" a="1"/>
  <c r="D45" i="3" s="1"/>
  <c r="C86" i="3"/>
  <c r="B86" i="3" s="1"/>
  <c r="C32" i="3"/>
  <c r="B32" i="3" s="1"/>
  <c r="D81" i="3" a="1"/>
  <c r="D81" i="3" s="1"/>
  <c r="C56" i="3"/>
  <c r="B56" i="3" s="1"/>
  <c r="C8" i="3"/>
  <c r="B8" i="3" s="1"/>
  <c r="C30" i="3"/>
  <c r="B30" i="3" s="1"/>
  <c r="C92" i="3"/>
  <c r="B92" i="3" s="1"/>
  <c r="D76" i="3" a="1"/>
  <c r="D76" i="3" s="1"/>
  <c r="D60" i="3" a="1"/>
  <c r="D60" i="3" s="1"/>
  <c r="C73" i="3"/>
  <c r="B73" i="3" s="1"/>
  <c r="C58" i="3"/>
  <c r="D5" i="3" a="1"/>
  <c r="D5" i="3" s="1"/>
  <c r="C27" i="3"/>
  <c r="C88" i="3"/>
  <c r="B88" i="3" s="1"/>
  <c r="D25" i="3" a="1"/>
  <c r="D25" i="3" s="1"/>
  <c r="C39" i="3"/>
  <c r="B39" i="3" s="1"/>
  <c r="C78" i="3"/>
  <c r="B78" i="3" s="1"/>
  <c r="D68" i="3" a="1"/>
  <c r="D68" i="3" s="1"/>
  <c r="D106" i="3" a="1"/>
  <c r="D106" i="3" s="1"/>
  <c r="C72" i="3"/>
  <c r="B72" i="3" s="1"/>
  <c r="D104" i="3" a="1"/>
  <c r="D104" i="3" s="1"/>
  <c r="D51" i="3" a="1"/>
  <c r="D51" i="3" s="1"/>
  <c r="C101" i="3"/>
  <c r="B101" i="3" s="1"/>
  <c r="C13" i="3"/>
  <c r="B13" i="3" s="1"/>
  <c r="C75" i="3"/>
  <c r="C99" i="3"/>
  <c r="B99" i="3" s="1"/>
  <c r="C97" i="3"/>
  <c r="C81" i="3"/>
  <c r="B81" i="3" s="1"/>
  <c r="D35" i="3" a="1"/>
  <c r="D35" i="3" s="1"/>
  <c r="D38" i="3" a="1"/>
  <c r="D38" i="3" s="1"/>
  <c r="C25" i="3"/>
  <c r="B25" i="3" s="1"/>
  <c r="D32" i="3" a="1"/>
  <c r="D32" i="3" s="1"/>
  <c r="D24" i="3" a="1"/>
  <c r="D24" i="3" s="1"/>
  <c r="D89" i="3" a="1"/>
  <c r="D89" i="3" s="1"/>
  <c r="D65" i="3" a="1"/>
  <c r="D65" i="3" s="1"/>
  <c r="D75" i="3" a="1"/>
  <c r="D75" i="3" s="1"/>
  <c r="D22" i="3" a="1"/>
  <c r="D22" i="3" s="1"/>
  <c r="D34" i="3" a="1"/>
  <c r="D34" i="3" s="1"/>
  <c r="D90" i="3" a="1"/>
  <c r="D90" i="3" s="1"/>
  <c r="D111" i="3" a="1"/>
  <c r="D111" i="3" s="1"/>
  <c r="D23" i="3" a="1"/>
  <c r="D23" i="3" s="1"/>
  <c r="C35" i="3"/>
  <c r="B35" i="3" s="1"/>
  <c r="C91" i="3"/>
  <c r="B91" i="3" s="1"/>
  <c r="C84" i="3"/>
  <c r="B84" i="3" s="1"/>
  <c r="D42" i="3" a="1"/>
  <c r="D42" i="3" s="1"/>
  <c r="C34" i="3"/>
  <c r="B34" i="3" s="1"/>
  <c r="C106" i="3"/>
  <c r="B106" i="3" s="1"/>
  <c r="D26" i="3" a="1"/>
  <c r="D26" i="3" s="1"/>
  <c r="C104" i="3"/>
  <c r="D72" i="3" a="1"/>
  <c r="D72" i="3" s="1"/>
  <c r="D57" i="3" a="1"/>
  <c r="D57" i="3" s="1"/>
  <c r="C26" i="3"/>
  <c r="B26" i="3" s="1"/>
  <c r="D94" i="3" a="1"/>
  <c r="D94" i="3" s="1"/>
  <c r="C71" i="3"/>
  <c r="B71" i="3" s="1"/>
  <c r="C46" i="3"/>
  <c r="B46" i="3" s="1"/>
  <c r="C100" i="3"/>
  <c r="B100" i="3" s="1"/>
  <c r="C94" i="3"/>
  <c r="B94" i="3" s="1"/>
  <c r="D55" i="3" a="1"/>
  <c r="D55" i="3" s="1"/>
  <c r="D73" i="3" a="1"/>
  <c r="D73" i="3" s="1"/>
  <c r="D109" i="3" a="1"/>
  <c r="D109" i="3" s="1"/>
  <c r="C28" i="3"/>
  <c r="B28" i="3" s="1"/>
  <c r="C45" i="3"/>
  <c r="B45" i="3" s="1"/>
  <c r="C17" i="3"/>
  <c r="B17" i="3" s="1"/>
  <c r="C85" i="3"/>
  <c r="B85" i="3" s="1"/>
  <c r="D97" i="3" a="1"/>
  <c r="D97" i="3" s="1"/>
  <c r="C83" i="3"/>
  <c r="D86" i="3" a="1"/>
  <c r="D86" i="3" s="1"/>
  <c r="C52" i="3"/>
  <c r="B52" i="3" s="1"/>
  <c r="C6" i="3"/>
  <c r="B6" i="3" s="1"/>
  <c r="C20" i="3"/>
  <c r="B20" i="3" s="1"/>
  <c r="D87" i="3" a="1"/>
  <c r="D87" i="3" s="1"/>
  <c r="C9" i="3"/>
  <c r="B9" i="3" s="1"/>
  <c r="D21" i="3" a="1"/>
  <c r="D21" i="3" s="1"/>
  <c r="C87" i="3"/>
  <c r="B87" i="3" s="1"/>
  <c r="C95" i="3"/>
  <c r="B95" i="3" s="1"/>
  <c r="D8" i="3" a="1"/>
  <c r="D8" i="3" s="1"/>
  <c r="C37" i="3"/>
  <c r="B37" i="3" s="1"/>
  <c r="C23" i="3"/>
  <c r="B23" i="3" s="1"/>
  <c r="C24" i="3"/>
  <c r="B24" i="3" s="1"/>
  <c r="D18" i="3" a="1"/>
  <c r="D18" i="3" s="1"/>
  <c r="D71" i="3" a="1"/>
  <c r="D71" i="3" s="1"/>
  <c r="C44" i="3"/>
  <c r="B44" i="3" s="1"/>
  <c r="D110" i="3" a="1"/>
  <c r="D110" i="3" s="1"/>
  <c r="D11" i="3" a="1"/>
  <c r="D11" i="3" s="1"/>
  <c r="C61" i="3"/>
  <c r="B61" i="3" s="1"/>
  <c r="D12" i="3" a="1"/>
  <c r="D12" i="3" s="1"/>
  <c r="D44" i="3" a="1"/>
  <c r="D44" i="3" s="1"/>
  <c r="D59" i="3" a="1"/>
  <c r="D59" i="3" s="1"/>
  <c r="C65" i="3"/>
  <c r="B65" i="3" s="1"/>
  <c r="D30" i="3" a="1"/>
  <c r="D30" i="3" s="1"/>
  <c r="C74" i="3"/>
  <c r="B74" i="3" s="1"/>
  <c r="C107" i="3"/>
  <c r="B107" i="3" s="1"/>
  <c r="D50" i="3" a="1"/>
  <c r="D50" i="3" s="1"/>
  <c r="D33" i="3" a="1"/>
  <c r="D33" i="3" s="1"/>
  <c r="C67" i="3"/>
  <c r="B67" i="3" s="1"/>
  <c r="C42" i="3"/>
  <c r="B42" i="3" s="1"/>
  <c r="C102" i="3"/>
  <c r="B102" i="3" s="1"/>
  <c r="D53" i="3" a="1"/>
  <c r="D53" i="3" s="1"/>
  <c r="C53" i="3"/>
  <c r="B53" i="3" s="1"/>
  <c r="C111" i="3"/>
  <c r="B111" i="3" s="1"/>
  <c r="D95" i="3" a="1"/>
  <c r="D95" i="3" s="1"/>
  <c r="D98" i="3" a="1"/>
  <c r="D98" i="3" s="1"/>
  <c r="D4" i="3" a="1"/>
  <c r="D4" i="3" s="1"/>
  <c r="D54" i="3" a="1"/>
  <c r="D54" i="3" s="1"/>
  <c r="C66" i="3"/>
  <c r="B66" i="3" s="1"/>
  <c r="C105" i="3"/>
  <c r="C51" i="3"/>
  <c r="B51" i="3" s="1"/>
  <c r="C11" i="3"/>
  <c r="B11" i="3" s="1"/>
  <c r="C108" i="3"/>
  <c r="C69" i="3"/>
  <c r="B69" i="3" s="1"/>
  <c r="D70" i="3" a="1"/>
  <c r="D70" i="3" s="1"/>
  <c r="C40" i="3"/>
  <c r="D15" i="3" a="1"/>
  <c r="D15" i="3" s="1"/>
  <c r="D9" i="3" a="1"/>
  <c r="D9" i="3" s="1"/>
  <c r="C109" i="3"/>
  <c r="B109" i="3" s="1"/>
  <c r="C70" i="3"/>
  <c r="B70" i="3" s="1"/>
  <c r="D62" i="3" a="1"/>
  <c r="D62" i="3" s="1"/>
  <c r="C14" i="3"/>
  <c r="B14" i="3" s="1"/>
  <c r="C110" i="3"/>
  <c r="B110" i="3" s="1"/>
  <c r="D48" i="3" a="1"/>
  <c r="D48" i="3" s="1"/>
  <c r="F69" i="3"/>
  <c r="F38" i="3"/>
  <c r="F20" i="3"/>
  <c r="F57" i="3"/>
  <c r="F63" i="3"/>
  <c r="F94" i="3"/>
  <c r="F70" i="3"/>
  <c r="F93" i="3"/>
  <c r="F110" i="3"/>
  <c r="F32" i="3"/>
  <c r="F66" i="3"/>
  <c r="F18" i="3"/>
  <c r="F9" i="3"/>
  <c r="F92" i="3"/>
  <c r="F40" i="3"/>
  <c r="F97" i="3"/>
  <c r="F37" i="3"/>
  <c r="F52" i="3"/>
  <c r="F46" i="3"/>
  <c r="F87" i="3"/>
  <c r="F22" i="3"/>
  <c r="F54" i="3"/>
  <c r="F25" i="3"/>
  <c r="F96" i="3"/>
  <c r="F109" i="3"/>
  <c r="F107" i="3"/>
  <c r="F42" i="3"/>
  <c r="F19" i="3"/>
  <c r="F62" i="3"/>
  <c r="F58" i="3"/>
  <c r="F79" i="3"/>
  <c r="F111" i="3"/>
  <c r="F29" i="3"/>
  <c r="F8" i="3"/>
  <c r="F103" i="3"/>
  <c r="F36" i="3"/>
  <c r="F53" i="3"/>
  <c r="F24" i="3"/>
  <c r="F78" i="3"/>
  <c r="F5" i="3"/>
  <c r="F35" i="3"/>
  <c r="F77" i="3"/>
  <c r="F64" i="3"/>
  <c r="F80" i="3"/>
  <c r="F108" i="3"/>
  <c r="F91" i="3"/>
  <c r="F49" i="3"/>
  <c r="F95" i="3"/>
  <c r="F27" i="3"/>
  <c r="F61" i="3"/>
  <c r="F82" i="3"/>
  <c r="F89" i="3"/>
  <c r="F4" i="3"/>
  <c r="F51" i="3"/>
  <c r="F84" i="3"/>
  <c r="F60" i="3"/>
  <c r="F23" i="3"/>
  <c r="F6" i="3"/>
  <c r="F16" i="3"/>
  <c r="F72" i="3"/>
  <c r="F85" i="3"/>
  <c r="F28" i="3"/>
  <c r="F104" i="3"/>
  <c r="F30" i="3"/>
  <c r="F45" i="3"/>
  <c r="F86" i="3"/>
  <c r="F13" i="3"/>
  <c r="F105" i="3"/>
  <c r="F41" i="3"/>
  <c r="F11" i="3"/>
  <c r="F21" i="3"/>
  <c r="F76" i="3"/>
  <c r="F83" i="3"/>
  <c r="F59" i="3"/>
  <c r="F88" i="3"/>
  <c r="F34" i="3"/>
  <c r="F31" i="3"/>
  <c r="F102" i="3"/>
  <c r="F48" i="3"/>
  <c r="F100" i="3"/>
  <c r="F71" i="3"/>
  <c r="F67" i="3"/>
  <c r="F81" i="3"/>
  <c r="F99" i="3"/>
  <c r="F14" i="3"/>
  <c r="F98" i="3"/>
  <c r="F106" i="3"/>
  <c r="F75" i="3"/>
  <c r="F101" i="3"/>
  <c r="F55" i="3"/>
  <c r="F33" i="3"/>
  <c r="F26" i="3"/>
  <c r="F47" i="3"/>
  <c r="F12" i="3"/>
  <c r="F56" i="3"/>
  <c r="F74" i="3"/>
  <c r="F7" i="3"/>
  <c r="F90" i="3"/>
  <c r="F43" i="3"/>
  <c r="F50" i="3"/>
  <c r="F44" i="3"/>
  <c r="F65" i="3"/>
  <c r="F17" i="3"/>
  <c r="F15" i="3"/>
  <c r="F68" i="3"/>
  <c r="F39" i="3"/>
  <c r="F73" i="3"/>
  <c r="F10" i="3"/>
  <c r="B113" i="3" l="1"/>
  <c r="B112" i="3"/>
  <c r="B1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csills</author>
  </authors>
  <commentList>
    <comment ref="A115" authorId="0" shapeId="0" xr:uid="{00000000-0006-0000-0100-000001000000}">
      <text>
        <r>
          <rPr>
            <b/>
            <sz val="9"/>
            <color indexed="81"/>
            <rFont val="Tahoma"/>
            <family val="2"/>
          </rPr>
          <t>csills:</t>
        </r>
        <r>
          <rPr>
            <sz val="9"/>
            <color indexed="81"/>
            <rFont val="Tahoma"/>
            <family val="2"/>
          </rPr>
          <t xml:space="preserve">
For executive summary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SStreeter</author>
  </authors>
  <commentList>
    <comment ref="C1" authorId="0" shapeId="0" xr:uid="{00000000-0006-0000-0400-000001000000}">
      <text>
        <r>
          <rPr>
            <b/>
            <sz val="9"/>
            <color indexed="81"/>
            <rFont val="Tahoma"/>
            <family val="2"/>
          </rPr>
          <t>SStreeter:</t>
        </r>
        <r>
          <rPr>
            <sz val="9"/>
            <color indexed="81"/>
            <rFont val="Tahoma"/>
            <family val="2"/>
          </rPr>
          <t xml:space="preserve">
could include non-member (e.g., INPO, EPRI)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SStreeter</author>
  </authors>
  <commentList>
    <comment ref="C1" authorId="0" shapeId="0" xr:uid="{00000000-0006-0000-0500-000001000000}">
      <text>
        <r>
          <rPr>
            <b/>
            <sz val="9"/>
            <color indexed="81"/>
            <rFont val="Tahoma"/>
            <family val="2"/>
          </rPr>
          <t>SStreeter:</t>
        </r>
        <r>
          <rPr>
            <sz val="9"/>
            <color indexed="81"/>
            <rFont val="Tahoma"/>
            <family val="2"/>
          </rPr>
          <t xml:space="preserve">
could include non-member (e.g., INPO, EPRI)</t>
        </r>
      </text>
    </comment>
  </commentList>
</comments>
</file>

<file path=xl/sharedStrings.xml><?xml version="1.0" encoding="utf-8"?>
<sst xmlns="http://schemas.openxmlformats.org/spreadsheetml/2006/main" count="3387" uniqueCount="1533">
  <si>
    <t>Member Company</t>
  </si>
  <si>
    <t>Respondent - Member Company</t>
  </si>
  <si>
    <t>Response</t>
  </si>
  <si>
    <t>Public Service Electric and Gas Company</t>
  </si>
  <si>
    <t>PSE&amp;G</t>
  </si>
  <si>
    <t>American Electric Power</t>
  </si>
  <si>
    <t>LCRA Transmission Services Corporation</t>
  </si>
  <si>
    <t>Bonneville Power Administration</t>
  </si>
  <si>
    <t>Southern California Edison</t>
  </si>
  <si>
    <t>PPL Electric Utilities Corporation</t>
  </si>
  <si>
    <t>LG&amp;E and KU Energy LLC</t>
  </si>
  <si>
    <t>Oncor Electric Delivery Company, LLC</t>
  </si>
  <si>
    <t>Tampa Electric Company</t>
  </si>
  <si>
    <t>FirstEnergy</t>
  </si>
  <si>
    <t>South Carolina Public Service Authority (Santee Cooper)</t>
  </si>
  <si>
    <t>Xcel Energy</t>
  </si>
  <si>
    <t>Duke Energy</t>
  </si>
  <si>
    <t>PECO Energy</t>
  </si>
  <si>
    <t>Sacramento Municipal Utility District</t>
  </si>
  <si>
    <t>AltaLink Management Ltd.</t>
  </si>
  <si>
    <t>AltaLink</t>
  </si>
  <si>
    <t>National Grid USA</t>
  </si>
  <si>
    <t>Omaha Public Power District</t>
  </si>
  <si>
    <t>United Illuminating Company</t>
  </si>
  <si>
    <t>Lincoln Electric System</t>
  </si>
  <si>
    <t>Great River Energy</t>
  </si>
  <si>
    <t>Manitoba Hydro</t>
  </si>
  <si>
    <t>Tennessee Valley Authority</t>
  </si>
  <si>
    <t>Nebraska Public Power District</t>
  </si>
  <si>
    <t>Tri-State Generation and Transmission Association</t>
  </si>
  <si>
    <t>Salt River Project</t>
  </si>
  <si>
    <t>Platte River Power Authority</t>
  </si>
  <si>
    <t>CenterPoint Energy</t>
  </si>
  <si>
    <t>Member</t>
  </si>
  <si>
    <t>Entity</t>
  </si>
  <si>
    <t>Entity Type</t>
  </si>
  <si>
    <t>Common Name</t>
  </si>
  <si>
    <t>Abbreviation</t>
  </si>
  <si>
    <t>Ameren Services Company</t>
  </si>
  <si>
    <t>Ameren</t>
  </si>
  <si>
    <t>Ameren Illinois Company</t>
  </si>
  <si>
    <t>Affiliate</t>
  </si>
  <si>
    <t>Ameren Transmission Company of Illinois</t>
  </si>
  <si>
    <t>Union Electric Company d/b/a Ameren Missouri</t>
  </si>
  <si>
    <t>Ameren Missouri</t>
  </si>
  <si>
    <t>Electric Transmission Texas, LLC</t>
  </si>
  <si>
    <t>Electric Transmission Texas</t>
  </si>
  <si>
    <t>American Transmission Co.</t>
  </si>
  <si>
    <t>American Transmission Co</t>
  </si>
  <si>
    <t>ATC</t>
  </si>
  <si>
    <t>Arizona Public Service Company</t>
  </si>
  <si>
    <t>APS</t>
  </si>
  <si>
    <t>Associated Electric Cooperative, Inc.</t>
  </si>
  <si>
    <t>Associated Electric Cooperative Inc</t>
  </si>
  <si>
    <t>AECI</t>
  </si>
  <si>
    <t>Central Electric Power Cooperative</t>
  </si>
  <si>
    <t>KAMO Power</t>
  </si>
  <si>
    <t>M&amp;A Electric Power Cooperative</t>
  </si>
  <si>
    <t>Northeast Missouri Electric Power Cooperative</t>
  </si>
  <si>
    <t>NW Electric Power Cooperative Inc.</t>
  </si>
  <si>
    <t>NW Electric Power Cooperative Inc</t>
  </si>
  <si>
    <t>Sho-Me Power Electric Cooperative</t>
  </si>
  <si>
    <t>Basin Electric Power Cooperative</t>
  </si>
  <si>
    <t>Berkshire Hathaway Energy</t>
  </si>
  <si>
    <t>MidAmerican Energy Company</t>
  </si>
  <si>
    <t>Nevada Power Company</t>
  </si>
  <si>
    <t>NV Energy</t>
  </si>
  <si>
    <t>PacifiCorp</t>
  </si>
  <si>
    <t>Sierra Pacific Power Company</t>
  </si>
  <si>
    <t>BPA</t>
  </si>
  <si>
    <t>California Independent System Operator</t>
  </si>
  <si>
    <t>California ISO</t>
  </si>
  <si>
    <t>Colorado Springs Utilities</t>
  </si>
  <si>
    <t>Consolidated Edison, Inc.</t>
  </si>
  <si>
    <t>Con Edison</t>
  </si>
  <si>
    <t>Consolidated Edison Company of New York</t>
  </si>
  <si>
    <t>Orange and Rockland Utilities</t>
  </si>
  <si>
    <t>Dairyland Power Cooperative</t>
  </si>
  <si>
    <t>Duke Energy Carolinas</t>
  </si>
  <si>
    <t>Duke Energy Florida</t>
  </si>
  <si>
    <t>Duke Energy Indiana</t>
  </si>
  <si>
    <t>Duke Energy Kentucky</t>
  </si>
  <si>
    <t>Duke Energy Ohio</t>
  </si>
  <si>
    <t>Duke Energy Progress</t>
  </si>
  <si>
    <t>Duquesne Light Company</t>
  </si>
  <si>
    <t>Duquesne Light</t>
  </si>
  <si>
    <t>El Paso Electric Company</t>
  </si>
  <si>
    <t>Electric Reliability Council of Texas, Inc.</t>
  </si>
  <si>
    <t>ERCOT</t>
  </si>
  <si>
    <t>Entergy</t>
  </si>
  <si>
    <t>Exelon</t>
  </si>
  <si>
    <t>Baltimore Gas &amp; Electric Company</t>
  </si>
  <si>
    <t>Commonwealth Edison Company</t>
  </si>
  <si>
    <t>FirstEnergy Service Company</t>
  </si>
  <si>
    <t>American Transmission Systems, Incorporated</t>
  </si>
  <si>
    <t>American Transmission Systems</t>
  </si>
  <si>
    <t>Jersey Central Power &amp; Light Company</t>
  </si>
  <si>
    <t>Metropolitan Edison Company</t>
  </si>
  <si>
    <t>Monongahela Power Company</t>
  </si>
  <si>
    <t>Pennsylvania Electric Company</t>
  </si>
  <si>
    <t>The Potomac Edison Company</t>
  </si>
  <si>
    <t>Trans-Allegheny Interstate Line Company (TrAILCo)</t>
  </si>
  <si>
    <t>Trans-Allegheny Interstate Line Company</t>
  </si>
  <si>
    <t>TrAILCo</t>
  </si>
  <si>
    <t>West Penn Power Company</t>
  </si>
  <si>
    <t>Florida Power &amp; Light Company</t>
  </si>
  <si>
    <t>FPL</t>
  </si>
  <si>
    <t>Georgia Transmission Corporation</t>
  </si>
  <si>
    <t>Georgia Transmission</t>
  </si>
  <si>
    <t>GTC</t>
  </si>
  <si>
    <t>Georgia System Operations Corporation</t>
  </si>
  <si>
    <t>GSOC</t>
  </si>
  <si>
    <t>Hydro One Networks Inc.</t>
  </si>
  <si>
    <t>Hydro One</t>
  </si>
  <si>
    <t>Hoosier Energy Rural Electric Cooperative, Incorporated</t>
  </si>
  <si>
    <t>Hoosier Energy</t>
  </si>
  <si>
    <t>Hydro-Quebec TransEnergie</t>
  </si>
  <si>
    <t>ITC Great Plains, LLC</t>
  </si>
  <si>
    <t>ITC Great Plains</t>
  </si>
  <si>
    <t>ITC Midwest LLC</t>
  </si>
  <si>
    <t>ITC Midwest</t>
  </si>
  <si>
    <t>Michigan Electric Transmission Company, LLC</t>
  </si>
  <si>
    <t>Michigan Electric Transmission Company</t>
  </si>
  <si>
    <t>ISO New England Inc.</t>
  </si>
  <si>
    <t>ISO New England</t>
  </si>
  <si>
    <t>JEA</t>
  </si>
  <si>
    <t>Kansas City Power &amp; Light Company</t>
  </si>
  <si>
    <t>LG&amp;E &amp; KU Energy</t>
  </si>
  <si>
    <t>Los Angeles Department of Water and Power</t>
  </si>
  <si>
    <t>LADWP</t>
  </si>
  <si>
    <t>Memphis Light, Gas and Water Division</t>
  </si>
  <si>
    <t>Memphis Light Gas and Water</t>
  </si>
  <si>
    <t>MLGW</t>
  </si>
  <si>
    <t>Midcontinent Independent System Operator, Inc.</t>
  </si>
  <si>
    <t>MISO</t>
  </si>
  <si>
    <t>Minnesota Power</t>
  </si>
  <si>
    <t>Superior Water, Light &amp; Power</t>
  </si>
  <si>
    <t>Superior Water Light &amp; Power</t>
  </si>
  <si>
    <t>Montana-Dakota Utilities Co.</t>
  </si>
  <si>
    <t>Montana-Dakota Utilities Co</t>
  </si>
  <si>
    <t>National Grid</t>
  </si>
  <si>
    <t>New York Independent System Operator</t>
  </si>
  <si>
    <t>New York ISO</t>
  </si>
  <si>
    <t>New York Power Authority</t>
  </si>
  <si>
    <t>Eversource</t>
  </si>
  <si>
    <t>Northern Indiana Public Service Company</t>
  </si>
  <si>
    <t>NorthWestern Energy</t>
  </si>
  <si>
    <t>Ohio Valley Electric Corporation</t>
  </si>
  <si>
    <t>OVEC</t>
  </si>
  <si>
    <t>Indiana-Kentucky Electric Corporation</t>
  </si>
  <si>
    <t>Oklahoma Gas and Electric Company</t>
  </si>
  <si>
    <t>Oncor</t>
  </si>
  <si>
    <t>Otter Tail Power Company</t>
  </si>
  <si>
    <t>Pacific Gas and Electric Company</t>
  </si>
  <si>
    <t>PG&amp;E</t>
  </si>
  <si>
    <t>Pepco Holdings</t>
  </si>
  <si>
    <t>Atlantic City Electric Company</t>
  </si>
  <si>
    <t>Delmarva Power &amp; Light Company</t>
  </si>
  <si>
    <t>Potomac Electric Power Company</t>
  </si>
  <si>
    <t>PJM Interconnection</t>
  </si>
  <si>
    <t>PJM</t>
  </si>
  <si>
    <t>PowerSouth Energy Cooperative</t>
  </si>
  <si>
    <t>Public Service Electric and Gas</t>
  </si>
  <si>
    <t>SMUD</t>
  </si>
  <si>
    <t>Santee Cooper</t>
  </si>
  <si>
    <t>SCE</t>
  </si>
  <si>
    <t>Southern Company Services</t>
  </si>
  <si>
    <t>Alabama Power</t>
  </si>
  <si>
    <t>Georgia Power</t>
  </si>
  <si>
    <t>Gulf Power</t>
  </si>
  <si>
    <t>Mississippi Power</t>
  </si>
  <si>
    <t>Vectren Energy Delivery</t>
  </si>
  <si>
    <t>Southern Minnesota Municipal Power Agency</t>
  </si>
  <si>
    <t>Southwest Power Pool, Inc.</t>
  </si>
  <si>
    <t>Southwest Power Pool</t>
  </si>
  <si>
    <t>Sunflower Electric Power Corporation</t>
  </si>
  <si>
    <t>TVA</t>
  </si>
  <si>
    <t>The Dayton Power and Light Company</t>
  </si>
  <si>
    <t>Dayton Power and Light Company</t>
  </si>
  <si>
    <t>The United Illuminating Company</t>
  </si>
  <si>
    <t>Tri-State Generation and Transmission Association, Inc.</t>
  </si>
  <si>
    <t>Vermont Electric Power Company, Inc.</t>
  </si>
  <si>
    <t>Vermont Electric Power Co</t>
  </si>
  <si>
    <t>VELCO</t>
  </si>
  <si>
    <t>Westar Energy</t>
  </si>
  <si>
    <t>Western Area Power Administration</t>
  </si>
  <si>
    <t>Western Area Power Administration - Desert Southwest Region</t>
  </si>
  <si>
    <t>Western Area Power Administration - Rocky Mountain Region</t>
  </si>
  <si>
    <t>Western Area Power Administration - Sierra Nevada Region</t>
  </si>
  <si>
    <t>Western Area Power Administration - Upper Great Plains Region</t>
  </si>
  <si>
    <t>Xcel Energy Services Inc.</t>
  </si>
  <si>
    <t>Public Service Company of Colorado</t>
  </si>
  <si>
    <t>Southwestern Public Service Company</t>
  </si>
  <si>
    <t>NERC ID</t>
  </si>
  <si>
    <t>PSD00002</t>
  </si>
  <si>
    <t>NCR01175</t>
  </si>
  <si>
    <t>NCR00682</t>
  </si>
  <si>
    <t>NCR10211</t>
  </si>
  <si>
    <t>NCR00685</t>
  </si>
  <si>
    <t>NCR05016</t>
  </si>
  <si>
    <t>NCR01177</t>
  </si>
  <si>
    <t>NCR00102</t>
  </si>
  <si>
    <t>NCR00824</t>
  </si>
  <si>
    <t>NCR05261</t>
  </si>
  <si>
    <t>NCR05304</t>
  </si>
  <si>
    <t>NCR05390</t>
  </si>
  <si>
    <t>NCR05032</t>
  </si>
  <si>
    <t>NCR05048</t>
  </si>
  <si>
    <t>NCR05106</t>
  </si>
  <si>
    <t>NCR07046</t>
  </si>
  <si>
    <t>NCR00979</t>
  </si>
  <si>
    <t>NCR01219</t>
  </si>
  <si>
    <t>NCR00063</t>
  </si>
  <si>
    <t>NCR00761</t>
  </si>
  <si>
    <t>NCR01298</t>
  </si>
  <si>
    <t>NCR00762</t>
  </si>
  <si>
    <t>NCR05140</t>
  </si>
  <si>
    <t>NCR04056</t>
  </si>
  <si>
    <t>NCR01234</t>
  </si>
  <si>
    <t>NCR00689</t>
  </si>
  <si>
    <t>NCR00729</t>
  </si>
  <si>
    <t>NCR08025</t>
  </si>
  <si>
    <t>PSD00005</t>
  </si>
  <si>
    <t>NCR00024</t>
  </si>
  <si>
    <t>NCR01249</t>
  </si>
  <si>
    <t>NCR00992</t>
  </si>
  <si>
    <t>NCR07109</t>
  </si>
  <si>
    <t>NCR00803</t>
  </si>
  <si>
    <t>NCR10400</t>
  </si>
  <si>
    <t>NCR10192</t>
  </si>
  <si>
    <t>NCR00820</t>
  </si>
  <si>
    <t>NCR07124</t>
  </si>
  <si>
    <t>NCR00040</t>
  </si>
  <si>
    <t>NCR01107</t>
  </si>
  <si>
    <t>NCR04091</t>
  </si>
  <si>
    <t>NCR01223</t>
  </si>
  <si>
    <t>NCR01001</t>
  </si>
  <si>
    <t>NCR05223</t>
  </si>
  <si>
    <t>NCR11066</t>
  </si>
  <si>
    <t>NCR00826</t>
  </si>
  <si>
    <t>NCR00674</t>
  </si>
  <si>
    <t>NCR11171</t>
  </si>
  <si>
    <t>NCR01018</t>
  </si>
  <si>
    <t>NCR07160</t>
  </si>
  <si>
    <t>NCR07161</t>
  </si>
  <si>
    <t>NCR02611</t>
  </si>
  <si>
    <t>NCR00857</t>
  </si>
  <si>
    <t>NCR01130</t>
  </si>
  <si>
    <t>NCR00860</t>
  </si>
  <si>
    <t>NCR04109</t>
  </si>
  <si>
    <t>NCR01023</t>
  </si>
  <si>
    <t>NCR05299</t>
  </si>
  <si>
    <t>NCR00688</t>
  </si>
  <si>
    <t>NCR00752</t>
  </si>
  <si>
    <t>NCR00881</t>
  </si>
  <si>
    <t>NCR00879</t>
  </si>
  <si>
    <t>NCR05321</t>
  </si>
  <si>
    <t>NCR10203</t>
  </si>
  <si>
    <t>NCR00884</t>
  </si>
  <si>
    <t>NCR00896</t>
  </si>
  <si>
    <t>NCR05368</t>
  </si>
  <si>
    <t>NCR05372</t>
  </si>
  <si>
    <t>NCR01312</t>
  </si>
  <si>
    <t>NCR05398</t>
  </si>
  <si>
    <t>PSD00001</t>
  </si>
  <si>
    <t>NCR01030</t>
  </si>
  <si>
    <t>NCR01143</t>
  </si>
  <si>
    <t>NCR01148</t>
  </si>
  <si>
    <t>NCR00074</t>
  </si>
  <si>
    <t>NCR01151</t>
  </si>
  <si>
    <t>NCR00748</t>
  </si>
  <si>
    <t>NCR07222</t>
  </si>
  <si>
    <t>NCR10030</t>
  </si>
  <si>
    <t>NCR07228</t>
  </si>
  <si>
    <t>NCR01214</t>
  </si>
  <si>
    <t>NCR00658</t>
  </si>
  <si>
    <t>NCR05461</t>
  </si>
  <si>
    <t>NCR05464</t>
  </si>
  <si>
    <t>NCR05465</t>
  </si>
  <si>
    <t>NCR05467</t>
  </si>
  <si>
    <t>NCR01020</t>
  </si>
  <si>
    <t>NCR05521</t>
  </si>
  <si>
    <t>NCR01145</t>
  </si>
  <si>
    <t>Date Survey Closed</t>
  </si>
  <si>
    <t># of member responses per survey</t>
  </si>
  <si>
    <t>Max # of member responses per survey</t>
  </si>
  <si>
    <t>N/A responses</t>
  </si>
  <si>
    <t>Average member response rate</t>
  </si>
  <si>
    <t>Rolling quarterly average</t>
  </si>
  <si>
    <t>Lookup Column</t>
  </si>
  <si>
    <t>Official Member Name</t>
  </si>
  <si>
    <t>Official Member Common Name</t>
  </si>
  <si>
    <t>Submitted survey?</t>
  </si>
  <si>
    <t>Applicable?</t>
  </si>
  <si>
    <t>Survey Requestor?</t>
  </si>
  <si>
    <t>EverSource</t>
  </si>
  <si>
    <t>Survey Title:</t>
  </si>
  <si>
    <t>Survey Close Date:</t>
  </si>
  <si>
    <t>Survey Requesting Entity:</t>
  </si>
  <si>
    <t>Requesting Member</t>
  </si>
  <si>
    <t>Survey Title</t>
  </si>
  <si>
    <t>Close Date</t>
  </si>
  <si>
    <t>Applicability</t>
  </si>
  <si>
    <t>Minnkota Power</t>
  </si>
  <si>
    <t>San Diego Gas &amp; Electric</t>
  </si>
  <si>
    <t>San Diego Gas &amp; Electric Company</t>
  </si>
  <si>
    <t>NCR05377</t>
  </si>
  <si>
    <t>SDG&amp;E</t>
  </si>
  <si>
    <t xml:space="preserve">Is the topic of this survey applicable to your company? </t>
  </si>
  <si>
    <t>NATF Staff</t>
  </si>
  <si>
    <t>PNM</t>
  </si>
  <si>
    <t>Public  Service New Mexico</t>
  </si>
  <si>
    <t>NCR05333</t>
  </si>
  <si>
    <t>ITC Holdings</t>
  </si>
  <si>
    <t>MEAG Power</t>
  </si>
  <si>
    <t>MEAG</t>
  </si>
  <si>
    <t>NCR01278</t>
  </si>
  <si>
    <t>NCR01013</t>
  </si>
  <si>
    <t>Peak Reliability</t>
  </si>
  <si>
    <t>Peak</t>
  </si>
  <si>
    <t>na</t>
  </si>
  <si>
    <t>Imperial Irrigation District</t>
  </si>
  <si>
    <t>IID</t>
  </si>
  <si>
    <t>'Survey Results'!b4</t>
  </si>
  <si>
    <t>'Survey Results'!b5</t>
  </si>
  <si>
    <t>'Survey Results'!b6</t>
  </si>
  <si>
    <t>Oklahoma Gas &amp; Electric</t>
  </si>
  <si>
    <t>OG&amp;E</t>
  </si>
  <si>
    <t>NB Power</t>
  </si>
  <si>
    <t>NBP</t>
  </si>
  <si>
    <t>New Brunswick Power Corporation</t>
  </si>
  <si>
    <t>NCR07155</t>
  </si>
  <si>
    <t>'Survey Results'!b9</t>
  </si>
  <si>
    <t>'Survey Results'!b10</t>
  </si>
  <si>
    <t>'Survey Results'!b11</t>
  </si>
  <si>
    <t>'Survey Results'!b12</t>
  </si>
  <si>
    <t>'Survey Results'!b13</t>
  </si>
  <si>
    <t>'Survey Results'!b14</t>
  </si>
  <si>
    <t>'Survey Results'!b15</t>
  </si>
  <si>
    <t>'Survey Results'!b16</t>
  </si>
  <si>
    <t>'Survey Results'!b17</t>
  </si>
  <si>
    <t>'Survey Results'!b18</t>
  </si>
  <si>
    <t>'Survey Results'!b19</t>
  </si>
  <si>
    <t>'Survey Results'!b20</t>
  </si>
  <si>
    <t>'Survey Results'!b21</t>
  </si>
  <si>
    <t>'Survey Results'!b22</t>
  </si>
  <si>
    <t>'Survey Results'!b23</t>
  </si>
  <si>
    <t>'Survey Results'!b24</t>
  </si>
  <si>
    <t>'Survey Results'!b25</t>
  </si>
  <si>
    <t>'Survey Results'!b26</t>
  </si>
  <si>
    <t>'Survey Results'!b27</t>
  </si>
  <si>
    <t>'Survey Results'!b28</t>
  </si>
  <si>
    <t>'Survey Results'!b29</t>
  </si>
  <si>
    <t>'Survey Results'!b30</t>
  </si>
  <si>
    <t>'Survey Results'!b31</t>
  </si>
  <si>
    <t>'Survey Results'!b32</t>
  </si>
  <si>
    <t>'Survey Results'!b33</t>
  </si>
  <si>
    <t>'Survey Results'!b34</t>
  </si>
  <si>
    <t>'Survey Results'!b35</t>
  </si>
  <si>
    <t>'Survey Results'!b36</t>
  </si>
  <si>
    <t>'Survey Results'!b37</t>
  </si>
  <si>
    <t>'Survey Results'!b38</t>
  </si>
  <si>
    <t>'Survey Results'!b39</t>
  </si>
  <si>
    <t>'Survey Results'!b40</t>
  </si>
  <si>
    <t>'Survey Results'!b41</t>
  </si>
  <si>
    <t>'Survey Results'!b42</t>
  </si>
  <si>
    <t>'Survey Results'!b43</t>
  </si>
  <si>
    <t>'Survey Results'!b44</t>
  </si>
  <si>
    <t>'Survey Results'!b45</t>
  </si>
  <si>
    <t>'Survey Results'!b46</t>
  </si>
  <si>
    <t>'Survey Results'!b47</t>
  </si>
  <si>
    <t>'Survey Results'!b48</t>
  </si>
  <si>
    <t>'Survey Results'!b49</t>
  </si>
  <si>
    <t>'Survey Results'!b50</t>
  </si>
  <si>
    <t>'Survey Results'!b51</t>
  </si>
  <si>
    <t>'Survey Results'!b52</t>
  </si>
  <si>
    <t>'Survey Results'!b53</t>
  </si>
  <si>
    <t>'Survey Results'!b54</t>
  </si>
  <si>
    <t>'Survey Results'!b55</t>
  </si>
  <si>
    <t>'Survey Results'!b56</t>
  </si>
  <si>
    <t>'Survey Results'!b57</t>
  </si>
  <si>
    <t>'Survey Results'!b58</t>
  </si>
  <si>
    <t>'Survey Results'!b59</t>
  </si>
  <si>
    <t>'Survey Results'!b60</t>
  </si>
  <si>
    <t>'Survey Results'!b61</t>
  </si>
  <si>
    <t>'Survey Results'!b62</t>
  </si>
  <si>
    <t>'Survey Results'!b63</t>
  </si>
  <si>
    <t>'Survey Results'!b64</t>
  </si>
  <si>
    <t>'Survey Results'!b65</t>
  </si>
  <si>
    <t>'Survey Results'!b66</t>
  </si>
  <si>
    <t>'Survey Results'!b67</t>
  </si>
  <si>
    <t>'Survey Results'!b68</t>
  </si>
  <si>
    <t>'Survey Results'!b69</t>
  </si>
  <si>
    <t>'Survey Results'!b70</t>
  </si>
  <si>
    <t>'Survey Results'!b71</t>
  </si>
  <si>
    <t>'Survey Results'!b72</t>
  </si>
  <si>
    <t>'Survey Results'!b73</t>
  </si>
  <si>
    <t>'Survey Results'!b74</t>
  </si>
  <si>
    <t>'Survey Results'!b75</t>
  </si>
  <si>
    <t>'Survey Results'!b76</t>
  </si>
  <si>
    <t>'Survey Results'!b77</t>
  </si>
  <si>
    <t>'Survey Results'!b78</t>
  </si>
  <si>
    <t>'Survey Results'!b79</t>
  </si>
  <si>
    <t>'Survey Results'!b80</t>
  </si>
  <si>
    <t>'Survey Results'!b81</t>
  </si>
  <si>
    <t>'Survey Results'!b82</t>
  </si>
  <si>
    <t>'Survey Results'!b83</t>
  </si>
  <si>
    <t>'Survey Results'!b84</t>
  </si>
  <si>
    <t>'Survey Results'!b85</t>
  </si>
  <si>
    <t>'Survey Results'!b86</t>
  </si>
  <si>
    <t>'Survey Results'!b87</t>
  </si>
  <si>
    <t>'Survey Results'!b88</t>
  </si>
  <si>
    <t>'Survey Results'!b89</t>
  </si>
  <si>
    <t>'Survey Results'!b90</t>
  </si>
  <si>
    <t>'Survey Results'!b91</t>
  </si>
  <si>
    <t>'Survey Results'!b92</t>
  </si>
  <si>
    <t>'Survey Results'!b93</t>
  </si>
  <si>
    <t>'Survey Results'!b94</t>
  </si>
  <si>
    <t>'Survey Results'!b95</t>
  </si>
  <si>
    <t>'Survey Results'!b96</t>
  </si>
  <si>
    <t>'Survey Results'!b97</t>
  </si>
  <si>
    <t>'Survey Results'!b98</t>
  </si>
  <si>
    <t>'Survey Results'!b99</t>
  </si>
  <si>
    <t>'Survey Results'!b100</t>
  </si>
  <si>
    <t>'Survey Results'!b101</t>
  </si>
  <si>
    <t>'Survey Results'!b102</t>
  </si>
  <si>
    <t>'Survey Results'!b103</t>
  </si>
  <si>
    <t>'Survey Results'!b104</t>
  </si>
  <si>
    <t>'Survey Results'!b105</t>
  </si>
  <si>
    <t>'Survey Results'!b106</t>
  </si>
  <si>
    <t>'Survey Results'!b107</t>
  </si>
  <si>
    <t>'Survey Results'!b108</t>
  </si>
  <si>
    <t>'Survey Results'!b109</t>
  </si>
  <si>
    <t>'Survey Results'!b110</t>
  </si>
  <si>
    <t>'Survey Results'!b111</t>
  </si>
  <si>
    <t>'Survey Results'!b112</t>
  </si>
  <si>
    <t>'Survey Results'!b113</t>
  </si>
  <si>
    <t>'Survey Results'!b114</t>
  </si>
  <si>
    <t>'Survey Results'!b115</t>
  </si>
  <si>
    <t>'Survey Results'!b116</t>
  </si>
  <si>
    <t>'Survey Results'!b117</t>
  </si>
  <si>
    <t>'Survey Results'!b118</t>
  </si>
  <si>
    <t>'Survey Results'!b119</t>
  </si>
  <si>
    <t>'Survey Results'!b120</t>
  </si>
  <si>
    <t>'Survey Results'!b121</t>
  </si>
  <si>
    <t>'Survey Results'!b122</t>
  </si>
  <si>
    <t>'Survey Results'!b123</t>
  </si>
  <si>
    <t>'Survey Results'!b124</t>
  </si>
  <si>
    <t>'Survey Results'!b125</t>
  </si>
  <si>
    <t>'Survey Results'!b126</t>
  </si>
  <si>
    <t>'Survey Results'!b127</t>
  </si>
  <si>
    <t>'Survey Results'!b128</t>
  </si>
  <si>
    <t>'Survey Results'!b129</t>
  </si>
  <si>
    <t>'Survey Results'!b130</t>
  </si>
  <si>
    <t>'Survey Results'!b131</t>
  </si>
  <si>
    <t>'Survey Results'!b132</t>
  </si>
  <si>
    <t>'Survey Results'!b133</t>
  </si>
  <si>
    <t>'Survey Results'!b134</t>
  </si>
  <si>
    <t>'Survey Results'!b135</t>
  </si>
  <si>
    <t>'Survey Results'!b136</t>
  </si>
  <si>
    <t>'Survey Results'!b137</t>
  </si>
  <si>
    <t>'Survey Results'!b138</t>
  </si>
  <si>
    <t>'Survey Results'!b139</t>
  </si>
  <si>
    <t>'Survey Results'!b140</t>
  </si>
  <si>
    <t>'Survey Results'!b141</t>
  </si>
  <si>
    <t>'Survey Results'!b142</t>
  </si>
  <si>
    <t>'Survey Results'!b143</t>
  </si>
  <si>
    <t>'Survey Results'!b144</t>
  </si>
  <si>
    <t>'Survey Results'!b145</t>
  </si>
  <si>
    <t>'Survey Results'!b146</t>
  </si>
  <si>
    <t>'Survey Results'!b147</t>
  </si>
  <si>
    <t>'Survey Results'!b148</t>
  </si>
  <si>
    <t>'Survey Results'!b149</t>
  </si>
  <si>
    <t>'Survey Results'!b150</t>
  </si>
  <si>
    <t>'Survey Results'!b151</t>
  </si>
  <si>
    <t>'Survey Results'!b152</t>
  </si>
  <si>
    <t>'Survey Results'!b153</t>
  </si>
  <si>
    <t>'Survey Results'!b154</t>
  </si>
  <si>
    <t>'Survey Results'!b155</t>
  </si>
  <si>
    <t>'Survey Results'!b156</t>
  </si>
  <si>
    <t>'Survey Results'!b157</t>
  </si>
  <si>
    <t>'Survey Results'!b158</t>
  </si>
  <si>
    <t>'Survey Results'!b159</t>
  </si>
  <si>
    <t>'Survey Results'!b160</t>
  </si>
  <si>
    <t>'Survey Results'!b161</t>
  </si>
  <si>
    <t>'Survey Results'!b162</t>
  </si>
  <si>
    <t>'Survey Results'!b163</t>
  </si>
  <si>
    <t>'Survey Results'!b164</t>
  </si>
  <si>
    <t>'Survey Results'!b165</t>
  </si>
  <si>
    <t>'Survey Results'!b166</t>
  </si>
  <si>
    <t>'Survey Results'!b167</t>
  </si>
  <si>
    <t>'Survey Results'!b168</t>
  </si>
  <si>
    <t>'Survey Results'!b169</t>
  </si>
  <si>
    <t>'Survey Results'!b170</t>
  </si>
  <si>
    <t>'Survey Results'!b171</t>
  </si>
  <si>
    <t>'Survey Results'!b172</t>
  </si>
  <si>
    <t>'Survey Results'!b173</t>
  </si>
  <si>
    <t>'Survey Results'!b174</t>
  </si>
  <si>
    <t>'Survey Results'!b175</t>
  </si>
  <si>
    <t>'Survey Results'!b176</t>
  </si>
  <si>
    <t>'Survey Results'!b177</t>
  </si>
  <si>
    <t>'Survey Results'!b178</t>
  </si>
  <si>
    <t>'Survey Results'!b179</t>
  </si>
  <si>
    <t>'Survey Results'!b180</t>
  </si>
  <si>
    <t>'Survey Results'!b181</t>
  </si>
  <si>
    <t>'Survey Results'!b182</t>
  </si>
  <si>
    <t>'Survey Results'!b183</t>
  </si>
  <si>
    <t>'Survey Results'!b184</t>
  </si>
  <si>
    <t>'Survey Results'!b185</t>
  </si>
  <si>
    <t>'Survey Results'!b186</t>
  </si>
  <si>
    <t>'Survey Results'!b187</t>
  </si>
  <si>
    <t>'Survey Results'!b188</t>
  </si>
  <si>
    <t>'Survey Results'!b189</t>
  </si>
  <si>
    <t>'Survey Results'!b190</t>
  </si>
  <si>
    <t>'Survey Results'!b191</t>
  </si>
  <si>
    <t>'Survey Results'!b192</t>
  </si>
  <si>
    <t>'Survey Results'!b193</t>
  </si>
  <si>
    <t>'Survey Results'!b194</t>
  </si>
  <si>
    <t>'Survey Results'!b195</t>
  </si>
  <si>
    <t>'Survey Results'!b196</t>
  </si>
  <si>
    <t>'Survey Results'!b197</t>
  </si>
  <si>
    <t>'Survey Results'!b198</t>
  </si>
  <si>
    <t>'Survey Results'!b199</t>
  </si>
  <si>
    <t>'Survey Results'!b200</t>
  </si>
  <si>
    <t>'Survey Results'!b201</t>
  </si>
  <si>
    <t>'Survey Results'!b202</t>
  </si>
  <si>
    <t>'Survey Results'!b203</t>
  </si>
  <si>
    <t>'Survey Results'!b204</t>
  </si>
  <si>
    <t>'Survey Results'!b205</t>
  </si>
  <si>
    <t>'Survey Results'!b206</t>
  </si>
  <si>
    <t>'Survey Results'!b207</t>
  </si>
  <si>
    <t>'Survey Results'!b8</t>
  </si>
  <si>
    <t>'Survey Results'!b208</t>
  </si>
  <si>
    <t>'Survey Results'!b209</t>
  </si>
  <si>
    <t>'Survey Results'!b210</t>
  </si>
  <si>
    <t>Timeliness</t>
  </si>
  <si>
    <t>'Survey Results'!a8</t>
  </si>
  <si>
    <t>'Survey Results'!a9</t>
  </si>
  <si>
    <t>'Survey Results'!a10</t>
  </si>
  <si>
    <t>'Survey Results'!a11</t>
  </si>
  <si>
    <t>'Survey Results'!a12</t>
  </si>
  <si>
    <t>'Survey Results'!a13</t>
  </si>
  <si>
    <t>'Survey Results'!a14</t>
  </si>
  <si>
    <t>'Survey Results'!a15</t>
  </si>
  <si>
    <t>'Survey Results'!a16</t>
  </si>
  <si>
    <t>'Survey Results'!a17</t>
  </si>
  <si>
    <t>'Survey Results'!a18</t>
  </si>
  <si>
    <t>'Survey Results'!a19</t>
  </si>
  <si>
    <t>'Survey Results'!a20</t>
  </si>
  <si>
    <t>'Survey Results'!a21</t>
  </si>
  <si>
    <t>'Survey Results'!a22</t>
  </si>
  <si>
    <t>'Survey Results'!a23</t>
  </si>
  <si>
    <t>'Survey Results'!a24</t>
  </si>
  <si>
    <t>'Survey Results'!a25</t>
  </si>
  <si>
    <t>'Survey Results'!a26</t>
  </si>
  <si>
    <t>'Survey Results'!a27</t>
  </si>
  <si>
    <t>'Survey Results'!a28</t>
  </si>
  <si>
    <t>'Survey Results'!a29</t>
  </si>
  <si>
    <t>'Survey Results'!a30</t>
  </si>
  <si>
    <t>'Survey Results'!a31</t>
  </si>
  <si>
    <t>'Survey Results'!a32</t>
  </si>
  <si>
    <t>'Survey Results'!a33</t>
  </si>
  <si>
    <t>'Survey Results'!a34</t>
  </si>
  <si>
    <t>'Survey Results'!a35</t>
  </si>
  <si>
    <t>'Survey Results'!a36</t>
  </si>
  <si>
    <t>'Survey Results'!a37</t>
  </si>
  <si>
    <t>'Survey Results'!a38</t>
  </si>
  <si>
    <t>'Survey Results'!a39</t>
  </si>
  <si>
    <t>'Survey Results'!a40</t>
  </si>
  <si>
    <t>'Survey Results'!a41</t>
  </si>
  <si>
    <t>'Survey Results'!a42</t>
  </si>
  <si>
    <t>'Survey Results'!a43</t>
  </si>
  <si>
    <t>'Survey Results'!a44</t>
  </si>
  <si>
    <t>'Survey Results'!a45</t>
  </si>
  <si>
    <t>'Survey Results'!a46</t>
  </si>
  <si>
    <t>'Survey Results'!a47</t>
  </si>
  <si>
    <t>'Survey Results'!a48</t>
  </si>
  <si>
    <t>'Survey Results'!a49</t>
  </si>
  <si>
    <t>'Survey Results'!a50</t>
  </si>
  <si>
    <t>'Survey Results'!a51</t>
  </si>
  <si>
    <t>'Survey Results'!a52</t>
  </si>
  <si>
    <t>'Survey Results'!a53</t>
  </si>
  <si>
    <t>'Survey Results'!a54</t>
  </si>
  <si>
    <t>'Survey Results'!a55</t>
  </si>
  <si>
    <t>'Survey Results'!a56</t>
  </si>
  <si>
    <t>'Survey Results'!a57</t>
  </si>
  <si>
    <t>'Survey Results'!a58</t>
  </si>
  <si>
    <t>'Survey Results'!a59</t>
  </si>
  <si>
    <t>'Survey Results'!a60</t>
  </si>
  <si>
    <t>'Survey Results'!a61</t>
  </si>
  <si>
    <t>'Survey Results'!a62</t>
  </si>
  <si>
    <t>'Survey Results'!a63</t>
  </si>
  <si>
    <t>'Survey Results'!a64</t>
  </si>
  <si>
    <t>'Survey Results'!a65</t>
  </si>
  <si>
    <t>'Survey Results'!a66</t>
  </si>
  <si>
    <t>'Survey Results'!a67</t>
  </si>
  <si>
    <t>'Survey Results'!a68</t>
  </si>
  <si>
    <t>'Survey Results'!a69</t>
  </si>
  <si>
    <t>'Survey Results'!a70</t>
  </si>
  <si>
    <t>'Survey Results'!a71</t>
  </si>
  <si>
    <t>'Survey Results'!a72</t>
  </si>
  <si>
    <t>'Survey Results'!a73</t>
  </si>
  <si>
    <t>'Survey Results'!a74</t>
  </si>
  <si>
    <t>'Survey Results'!a75</t>
  </si>
  <si>
    <t>'Survey Results'!a76</t>
  </si>
  <si>
    <t>'Survey Results'!a77</t>
  </si>
  <si>
    <t>'Survey Results'!a78</t>
  </si>
  <si>
    <t>'Survey Results'!a79</t>
  </si>
  <si>
    <t>'Survey Results'!a80</t>
  </si>
  <si>
    <t>'Survey Results'!a81</t>
  </si>
  <si>
    <t>'Survey Results'!a82</t>
  </si>
  <si>
    <t>'Survey Results'!a83</t>
  </si>
  <si>
    <t>'Survey Results'!a84</t>
  </si>
  <si>
    <t>'Survey Results'!a85</t>
  </si>
  <si>
    <t>'Survey Results'!a86</t>
  </si>
  <si>
    <t>'Survey Results'!a87</t>
  </si>
  <si>
    <t>'Survey Results'!a88</t>
  </si>
  <si>
    <t>'Survey Results'!a89</t>
  </si>
  <si>
    <t>'Survey Results'!a90</t>
  </si>
  <si>
    <t>'Survey Results'!a91</t>
  </si>
  <si>
    <t>'Survey Results'!a92</t>
  </si>
  <si>
    <t>'Survey Results'!a93</t>
  </si>
  <si>
    <t>'Survey Results'!a94</t>
  </si>
  <si>
    <t>'Survey Results'!a95</t>
  </si>
  <si>
    <t>'Survey Results'!a96</t>
  </si>
  <si>
    <t>'Survey Results'!a97</t>
  </si>
  <si>
    <t>'Survey Results'!a98</t>
  </si>
  <si>
    <t>'Survey Results'!a99</t>
  </si>
  <si>
    <t>'Survey Results'!a100</t>
  </si>
  <si>
    <t>'Survey Results'!a101</t>
  </si>
  <si>
    <t>'Survey Results'!a102</t>
  </si>
  <si>
    <t>'Survey Results'!a103</t>
  </si>
  <si>
    <t>'Survey Results'!a104</t>
  </si>
  <si>
    <t>'Survey Results'!a105</t>
  </si>
  <si>
    <t>'Survey Results'!a106</t>
  </si>
  <si>
    <t>'Survey Results'!a107</t>
  </si>
  <si>
    <t>'Survey Results'!a108</t>
  </si>
  <si>
    <t>'Survey Results'!a109</t>
  </si>
  <si>
    <t>'Survey Results'!a110</t>
  </si>
  <si>
    <t>'Survey Results'!a111</t>
  </si>
  <si>
    <t>'Survey Results'!a112</t>
  </si>
  <si>
    <t>'Survey Results'!a113</t>
  </si>
  <si>
    <t>'Survey Results'!a114</t>
  </si>
  <si>
    <t>'Survey Results'!a115</t>
  </si>
  <si>
    <t>'Survey Results'!a116</t>
  </si>
  <si>
    <t>'Survey Results'!a117</t>
  </si>
  <si>
    <t>'Survey Results'!a118</t>
  </si>
  <si>
    <t>'Survey Results'!a119</t>
  </si>
  <si>
    <t>'Survey Results'!a120</t>
  </si>
  <si>
    <t>'Survey Results'!a121</t>
  </si>
  <si>
    <t>'Survey Results'!a122</t>
  </si>
  <si>
    <t>'Survey Results'!a123</t>
  </si>
  <si>
    <t>'Survey Results'!a124</t>
  </si>
  <si>
    <t>'Survey Results'!a125</t>
  </si>
  <si>
    <t>'Survey Results'!a126</t>
  </si>
  <si>
    <t>'Survey Results'!a127</t>
  </si>
  <si>
    <t>'Survey Results'!a128</t>
  </si>
  <si>
    <t>'Survey Results'!a129</t>
  </si>
  <si>
    <t>'Survey Results'!a130</t>
  </si>
  <si>
    <t>'Survey Results'!a131</t>
  </si>
  <si>
    <t>'Survey Results'!a132</t>
  </si>
  <si>
    <t>'Survey Results'!a133</t>
  </si>
  <si>
    <t>'Survey Results'!a134</t>
  </si>
  <si>
    <t>'Survey Results'!a135</t>
  </si>
  <si>
    <t>'Survey Results'!a136</t>
  </si>
  <si>
    <t>'Survey Results'!a137</t>
  </si>
  <si>
    <t>'Survey Results'!a138</t>
  </si>
  <si>
    <t>'Survey Results'!a139</t>
  </si>
  <si>
    <t>'Survey Results'!a140</t>
  </si>
  <si>
    <t>'Survey Results'!a141</t>
  </si>
  <si>
    <t>'Survey Results'!a142</t>
  </si>
  <si>
    <t>'Survey Results'!a143</t>
  </si>
  <si>
    <t>'Survey Results'!a144</t>
  </si>
  <si>
    <t>'Survey Results'!a145</t>
  </si>
  <si>
    <t>'Survey Results'!a146</t>
  </si>
  <si>
    <t>'Survey Results'!a147</t>
  </si>
  <si>
    <t>'Survey Results'!a148</t>
  </si>
  <si>
    <t>'Survey Results'!a149</t>
  </si>
  <si>
    <t>'Survey Results'!a150</t>
  </si>
  <si>
    <t>'Survey Results'!a151</t>
  </si>
  <si>
    <t>'Survey Results'!a152</t>
  </si>
  <si>
    <t>'Survey Results'!a153</t>
  </si>
  <si>
    <t>'Survey Results'!a154</t>
  </si>
  <si>
    <t>'Survey Results'!a155</t>
  </si>
  <si>
    <t>'Survey Results'!a156</t>
  </si>
  <si>
    <t>'Survey Results'!a157</t>
  </si>
  <si>
    <t>'Survey Results'!a158</t>
  </si>
  <si>
    <t>'Survey Results'!a159</t>
  </si>
  <si>
    <t>'Survey Results'!a160</t>
  </si>
  <si>
    <t>'Survey Results'!a161</t>
  </si>
  <si>
    <t>'Survey Results'!a162</t>
  </si>
  <si>
    <t>'Survey Results'!a163</t>
  </si>
  <si>
    <t>'Survey Results'!a164</t>
  </si>
  <si>
    <t>'Survey Results'!a165</t>
  </si>
  <si>
    <t>'Survey Results'!a166</t>
  </si>
  <si>
    <t>'Survey Results'!a167</t>
  </si>
  <si>
    <t>'Survey Results'!a168</t>
  </si>
  <si>
    <t>'Survey Results'!a169</t>
  </si>
  <si>
    <t>'Survey Results'!a170</t>
  </si>
  <si>
    <t>'Survey Results'!a171</t>
  </si>
  <si>
    <t>'Survey Results'!a172</t>
  </si>
  <si>
    <t>'Survey Results'!a173</t>
  </si>
  <si>
    <t>'Survey Results'!a174</t>
  </si>
  <si>
    <t>'Survey Results'!a175</t>
  </si>
  <si>
    <t>'Survey Results'!a176</t>
  </si>
  <si>
    <t>'Survey Results'!a177</t>
  </si>
  <si>
    <t>'Survey Results'!a178</t>
  </si>
  <si>
    <t>'Survey Results'!a179</t>
  </si>
  <si>
    <t>'Survey Results'!a180</t>
  </si>
  <si>
    <t>'Survey Results'!a181</t>
  </si>
  <si>
    <t>'Survey Results'!a182</t>
  </si>
  <si>
    <t>'Survey Results'!a183</t>
  </si>
  <si>
    <t>'Survey Results'!a184</t>
  </si>
  <si>
    <t>'Survey Results'!a185</t>
  </si>
  <si>
    <t>'Survey Results'!a186</t>
  </si>
  <si>
    <t>'Survey Results'!a187</t>
  </si>
  <si>
    <t>'Survey Results'!a188</t>
  </si>
  <si>
    <t>'Survey Results'!a189</t>
  </si>
  <si>
    <t>'Survey Results'!a190</t>
  </si>
  <si>
    <t>'Survey Results'!a191</t>
  </si>
  <si>
    <t>'Survey Results'!a192</t>
  </si>
  <si>
    <t>'Survey Results'!a193</t>
  </si>
  <si>
    <t>'Survey Results'!a194</t>
  </si>
  <si>
    <t>'Survey Results'!a195</t>
  </si>
  <si>
    <t>'Survey Results'!a196</t>
  </si>
  <si>
    <t>'Survey Results'!a197</t>
  </si>
  <si>
    <t>'Survey Results'!a198</t>
  </si>
  <si>
    <t>'Survey Results'!a199</t>
  </si>
  <si>
    <t>'Survey Results'!a200</t>
  </si>
  <si>
    <t>'Survey Results'!a201</t>
  </si>
  <si>
    <t>'Survey Results'!a202</t>
  </si>
  <si>
    <t>'Survey Results'!a203</t>
  </si>
  <si>
    <t>'Survey Results'!a204</t>
  </si>
  <si>
    <t>'Survey Results'!a205</t>
  </si>
  <si>
    <t>'Survey Results'!a206</t>
  </si>
  <si>
    <t>'Survey Results'!a207</t>
  </si>
  <si>
    <t>'Survey Results'!a208</t>
  </si>
  <si>
    <t>'Survey Results'!a209</t>
  </si>
  <si>
    <t>'Survey Results'!a210</t>
  </si>
  <si>
    <t>Timeliness
(days late)</t>
  </si>
  <si>
    <t>Date Submitted</t>
  </si>
  <si>
    <t>Tucson Electric Power</t>
  </si>
  <si>
    <t>East Kentucky Power Cooperative</t>
  </si>
  <si>
    <t>NCR01225</t>
  </si>
  <si>
    <t>NCR05434</t>
  </si>
  <si>
    <t>Cooperative Energy</t>
  </si>
  <si>
    <t>CE</t>
  </si>
  <si>
    <t>NCR01315</t>
  </si>
  <si>
    <t>'Survey Results'!i8</t>
  </si>
  <si>
    <t>'Survey Results'!i9</t>
  </si>
  <si>
    <t>'Survey Results'!i10</t>
  </si>
  <si>
    <t>'Survey Results'!i11</t>
  </si>
  <si>
    <t>'Survey Results'!i12</t>
  </si>
  <si>
    <t>'Survey Results'!i13</t>
  </si>
  <si>
    <t>'Survey Results'!i14</t>
  </si>
  <si>
    <t>'Survey Results'!i15</t>
  </si>
  <si>
    <t>'Survey Results'!i16</t>
  </si>
  <si>
    <t>'Survey Results'!i17</t>
  </si>
  <si>
    <t>'Survey Results'!i18</t>
  </si>
  <si>
    <t>'Survey Results'!i19</t>
  </si>
  <si>
    <t>'Survey Results'!i20</t>
  </si>
  <si>
    <t>'Survey Results'!i21</t>
  </si>
  <si>
    <t>'Survey Results'!i22</t>
  </si>
  <si>
    <t>'Survey Results'!i23</t>
  </si>
  <si>
    <t>'Survey Results'!i24</t>
  </si>
  <si>
    <t>'Survey Results'!i25</t>
  </si>
  <si>
    <t>'Survey Results'!i26</t>
  </si>
  <si>
    <t>'Survey Results'!i27</t>
  </si>
  <si>
    <t>'Survey Results'!i28</t>
  </si>
  <si>
    <t>'Survey Results'!i29</t>
  </si>
  <si>
    <t>'Survey Results'!i30</t>
  </si>
  <si>
    <t>'Survey Results'!i31</t>
  </si>
  <si>
    <t>'Survey Results'!i32</t>
  </si>
  <si>
    <t>'Survey Results'!i33</t>
  </si>
  <si>
    <t>'Survey Results'!i34</t>
  </si>
  <si>
    <t>'Survey Results'!i35</t>
  </si>
  <si>
    <t>'Survey Results'!i36</t>
  </si>
  <si>
    <t>'Survey Results'!i37</t>
  </si>
  <si>
    <t>'Survey Results'!i38</t>
  </si>
  <si>
    <t>'Survey Results'!i39</t>
  </si>
  <si>
    <t>'Survey Results'!i40</t>
  </si>
  <si>
    <t>'Survey Results'!i41</t>
  </si>
  <si>
    <t>'Survey Results'!i42</t>
  </si>
  <si>
    <t>'Survey Results'!i43</t>
  </si>
  <si>
    <t>'Survey Results'!i44</t>
  </si>
  <si>
    <t>'Survey Results'!i45</t>
  </si>
  <si>
    <t>'Survey Results'!i46</t>
  </si>
  <si>
    <t>'Survey Results'!i47</t>
  </si>
  <si>
    <t>'Survey Results'!i48</t>
  </si>
  <si>
    <t>'Survey Results'!i49</t>
  </si>
  <si>
    <t>'Survey Results'!i50</t>
  </si>
  <si>
    <t>'Survey Results'!i51</t>
  </si>
  <si>
    <t>'Survey Results'!i52</t>
  </si>
  <si>
    <t>'Survey Results'!i53</t>
  </si>
  <si>
    <t>'Survey Results'!i54</t>
  </si>
  <si>
    <t>'Survey Results'!i55</t>
  </si>
  <si>
    <t>'Survey Results'!i56</t>
  </si>
  <si>
    <t>'Survey Results'!i57</t>
  </si>
  <si>
    <t>'Survey Results'!i58</t>
  </si>
  <si>
    <t>'Survey Results'!i59</t>
  </si>
  <si>
    <t>'Survey Results'!i60</t>
  </si>
  <si>
    <t>'Survey Results'!i61</t>
  </si>
  <si>
    <t>'Survey Results'!i62</t>
  </si>
  <si>
    <t>'Survey Results'!i63</t>
  </si>
  <si>
    <t>'Survey Results'!i64</t>
  </si>
  <si>
    <t>'Survey Results'!i65</t>
  </si>
  <si>
    <t>'Survey Results'!i66</t>
  </si>
  <si>
    <t>'Survey Results'!i67</t>
  </si>
  <si>
    <t>'Survey Results'!i68</t>
  </si>
  <si>
    <t>'Survey Results'!i69</t>
  </si>
  <si>
    <t>'Survey Results'!i70</t>
  </si>
  <si>
    <t>'Survey Results'!i71</t>
  </si>
  <si>
    <t>'Survey Results'!i72</t>
  </si>
  <si>
    <t>'Survey Results'!i73</t>
  </si>
  <si>
    <t>'Survey Results'!i74</t>
  </si>
  <si>
    <t>'Survey Results'!i75</t>
  </si>
  <si>
    <t>'Survey Results'!i76</t>
  </si>
  <si>
    <t>'Survey Results'!i77</t>
  </si>
  <si>
    <t>'Survey Results'!i78</t>
  </si>
  <si>
    <t>'Survey Results'!i79</t>
  </si>
  <si>
    <t>'Survey Results'!i80</t>
  </si>
  <si>
    <t>'Survey Results'!i81</t>
  </si>
  <si>
    <t>'Survey Results'!i82</t>
  </si>
  <si>
    <t>'Survey Results'!i83</t>
  </si>
  <si>
    <t>'Survey Results'!i84</t>
  </si>
  <si>
    <t>'Survey Results'!i85</t>
  </si>
  <si>
    <t>'Survey Results'!i86</t>
  </si>
  <si>
    <t>'Survey Results'!i87</t>
  </si>
  <si>
    <t>'Survey Results'!i88</t>
  </si>
  <si>
    <t>'Survey Results'!i89</t>
  </si>
  <si>
    <t>'Survey Results'!i90</t>
  </si>
  <si>
    <t>'Survey Results'!i91</t>
  </si>
  <si>
    <t>'Survey Results'!i92</t>
  </si>
  <si>
    <t>'Survey Results'!i93</t>
  </si>
  <si>
    <t>'Survey Results'!i94</t>
  </si>
  <si>
    <t>'Survey Results'!i95</t>
  </si>
  <si>
    <t>'Survey Results'!i96</t>
  </si>
  <si>
    <t>'Survey Results'!i97</t>
  </si>
  <si>
    <t>'Survey Results'!i98</t>
  </si>
  <si>
    <t>'Survey Results'!i99</t>
  </si>
  <si>
    <t>'Survey Results'!i100</t>
  </si>
  <si>
    <t>'Survey Results'!i101</t>
  </si>
  <si>
    <t>'Survey Results'!i102</t>
  </si>
  <si>
    <t>'Survey Results'!i103</t>
  </si>
  <si>
    <t>'Survey Results'!i104</t>
  </si>
  <si>
    <t>'Survey Results'!i105</t>
  </si>
  <si>
    <t>'Survey Results'!i106</t>
  </si>
  <si>
    <t>'Survey Results'!i107</t>
  </si>
  <si>
    <t>'Survey Results'!i108</t>
  </si>
  <si>
    <t>'Survey Results'!i109</t>
  </si>
  <si>
    <t>'Survey Results'!i110</t>
  </si>
  <si>
    <t>'Survey Results'!i111</t>
  </si>
  <si>
    <t>'Survey Results'!i112</t>
  </si>
  <si>
    <t>'Survey Results'!i113</t>
  </si>
  <si>
    <t>'Survey Results'!i114</t>
  </si>
  <si>
    <t>'Survey Results'!i115</t>
  </si>
  <si>
    <t>'Survey Results'!i116</t>
  </si>
  <si>
    <t>'Survey Results'!i117</t>
  </si>
  <si>
    <t>'Survey Results'!i118</t>
  </si>
  <si>
    <t>'Survey Results'!i119</t>
  </si>
  <si>
    <t>'Survey Results'!i120</t>
  </si>
  <si>
    <t>'Survey Results'!i121</t>
  </si>
  <si>
    <t>'Survey Results'!i122</t>
  </si>
  <si>
    <t>'Survey Results'!i123</t>
  </si>
  <si>
    <t>'Survey Results'!i124</t>
  </si>
  <si>
    <t>'Survey Results'!i125</t>
  </si>
  <si>
    <t>'Survey Results'!i126</t>
  </si>
  <si>
    <t>'Survey Results'!i127</t>
  </si>
  <si>
    <t>'Survey Results'!i128</t>
  </si>
  <si>
    <t>'Survey Results'!i129</t>
  </si>
  <si>
    <t>'Survey Results'!i130</t>
  </si>
  <si>
    <t>'Survey Results'!i131</t>
  </si>
  <si>
    <t>'Survey Results'!i132</t>
  </si>
  <si>
    <t>'Survey Results'!i133</t>
  </si>
  <si>
    <t>'Survey Results'!i134</t>
  </si>
  <si>
    <t>'Survey Results'!i135</t>
  </si>
  <si>
    <t>'Survey Results'!i136</t>
  </si>
  <si>
    <t>'Survey Results'!i137</t>
  </si>
  <si>
    <t>'Survey Results'!i138</t>
  </si>
  <si>
    <t>'Survey Results'!i139</t>
  </si>
  <si>
    <t>'Survey Results'!i140</t>
  </si>
  <si>
    <t>'Survey Results'!i141</t>
  </si>
  <si>
    <t>'Survey Results'!i142</t>
  </si>
  <si>
    <t>'Survey Results'!i143</t>
  </si>
  <si>
    <t>'Survey Results'!i144</t>
  </si>
  <si>
    <t>'Survey Results'!i145</t>
  </si>
  <si>
    <t>'Survey Results'!i146</t>
  </si>
  <si>
    <t>'Survey Results'!i147</t>
  </si>
  <si>
    <t>'Survey Results'!i148</t>
  </si>
  <si>
    <t>'Survey Results'!i149</t>
  </si>
  <si>
    <t>'Survey Results'!i150</t>
  </si>
  <si>
    <t>'Survey Results'!i151</t>
  </si>
  <si>
    <t>'Survey Results'!i152</t>
  </si>
  <si>
    <t>'Survey Results'!i153</t>
  </si>
  <si>
    <t>'Survey Results'!i154</t>
  </si>
  <si>
    <t>'Survey Results'!i155</t>
  </si>
  <si>
    <t>'Survey Results'!i156</t>
  </si>
  <si>
    <t>'Survey Results'!i157</t>
  </si>
  <si>
    <t>'Survey Results'!i158</t>
  </si>
  <si>
    <t>'Survey Results'!i159</t>
  </si>
  <si>
    <t>'Survey Results'!i160</t>
  </si>
  <si>
    <t>'Survey Results'!i161</t>
  </si>
  <si>
    <t>'Survey Results'!i162</t>
  </si>
  <si>
    <t>'Survey Results'!i163</t>
  </si>
  <si>
    <t>'Survey Results'!i164</t>
  </si>
  <si>
    <t>'Survey Results'!i165</t>
  </si>
  <si>
    <t>'Survey Results'!i166</t>
  </si>
  <si>
    <t>'Survey Results'!i167</t>
  </si>
  <si>
    <t>'Survey Results'!i168</t>
  </si>
  <si>
    <t>'Survey Results'!i169</t>
  </si>
  <si>
    <t>'Survey Results'!i170</t>
  </si>
  <si>
    <t>'Survey Results'!i171</t>
  </si>
  <si>
    <t>'Survey Results'!i172</t>
  </si>
  <si>
    <t>'Survey Results'!i173</t>
  </si>
  <si>
    <t>'Survey Results'!i174</t>
  </si>
  <si>
    <t>'Survey Results'!i175</t>
  </si>
  <si>
    <t>'Survey Results'!i176</t>
  </si>
  <si>
    <t>'Survey Results'!i177</t>
  </si>
  <si>
    <t>'Survey Results'!i178</t>
  </si>
  <si>
    <t>'Survey Results'!i179</t>
  </si>
  <si>
    <t>'Survey Results'!i180</t>
  </si>
  <si>
    <t>'Survey Results'!i181</t>
  </si>
  <si>
    <t>'Survey Results'!i182</t>
  </si>
  <si>
    <t>'Survey Results'!i183</t>
  </si>
  <si>
    <t>'Survey Results'!i184</t>
  </si>
  <si>
    <t>'Survey Results'!i185</t>
  </si>
  <si>
    <t>'Survey Results'!i186</t>
  </si>
  <si>
    <t>'Survey Results'!i187</t>
  </si>
  <si>
    <t>'Survey Results'!i188</t>
  </si>
  <si>
    <t>'Survey Results'!i189</t>
  </si>
  <si>
    <t>'Survey Results'!i190</t>
  </si>
  <si>
    <t>'Survey Results'!i191</t>
  </si>
  <si>
    <t>'Survey Results'!i192</t>
  </si>
  <si>
    <t>'Survey Results'!i193</t>
  </si>
  <si>
    <t>'Survey Results'!i194</t>
  </si>
  <si>
    <t>'Survey Results'!i195</t>
  </si>
  <si>
    <t>'Survey Results'!i196</t>
  </si>
  <si>
    <t>'Survey Results'!i197</t>
  </si>
  <si>
    <t>'Survey Results'!i198</t>
  </si>
  <si>
    <t>'Survey Results'!i199</t>
  </si>
  <si>
    <t>'Survey Results'!i200</t>
  </si>
  <si>
    <t>'Survey Results'!i201</t>
  </si>
  <si>
    <t>'Survey Results'!i202</t>
  </si>
  <si>
    <t>'Survey Results'!i203</t>
  </si>
  <si>
    <t>'Survey Results'!i204</t>
  </si>
  <si>
    <t>'Survey Results'!i205</t>
  </si>
  <si>
    <t>'Survey Results'!i206</t>
  </si>
  <si>
    <t>'Survey Results'!i207</t>
  </si>
  <si>
    <t>'Survey Results'!i208</t>
  </si>
  <si>
    <t>'Survey Results'!i209</t>
  </si>
  <si>
    <t>'Survey Results'!i210</t>
  </si>
  <si>
    <t>Dominion Energy Virginia</t>
  </si>
  <si>
    <t>PNM Resources</t>
  </si>
  <si>
    <t>PNMR</t>
  </si>
  <si>
    <t>Central Power Electric Cooperative</t>
  </si>
  <si>
    <t>CPEC</t>
  </si>
  <si>
    <t>East River Electric Power Cooperative</t>
  </si>
  <si>
    <t>EREPC</t>
  </si>
  <si>
    <t>Members 1st Power Cooperative</t>
  </si>
  <si>
    <t>MFPC</t>
  </si>
  <si>
    <t>Northwest Iowa Power Cooperative</t>
  </si>
  <si>
    <t>NIPCO</t>
  </si>
  <si>
    <t>Upper Missouri Power Cooperative</t>
  </si>
  <si>
    <t>UMPC</t>
  </si>
  <si>
    <t>Powder River Energy Corporation</t>
  </si>
  <si>
    <t>PREC</t>
  </si>
  <si>
    <t>McKenzie Electric Cooperative</t>
  </si>
  <si>
    <t>MEC</t>
  </si>
  <si>
    <t>Mountrail-Williams Electric Cooperative</t>
  </si>
  <si>
    <t>MWEC</t>
  </si>
  <si>
    <t>Sheridan Electric Cooperative</t>
  </si>
  <si>
    <t>SEC</t>
  </si>
  <si>
    <t>NCR11734</t>
  </si>
  <si>
    <t>NCR11733</t>
  </si>
  <si>
    <t>NCR11741</t>
  </si>
  <si>
    <t>NCR11738</t>
  </si>
  <si>
    <t>NCR11745</t>
  </si>
  <si>
    <t>NCR11739</t>
  </si>
  <si>
    <t>NCR11740</t>
  </si>
  <si>
    <t>NCR11742</t>
  </si>
  <si>
    <t>Central Hudson</t>
  </si>
  <si>
    <t>Central Hudson Gas and Electric Corporation</t>
  </si>
  <si>
    <t>CH</t>
  </si>
  <si>
    <t>NCR07028</t>
  </si>
  <si>
    <t>Northern States Power Company - Minnesota</t>
  </si>
  <si>
    <t>Northern States Power Company - Wisconsin</t>
  </si>
  <si>
    <t>Member Common Name</t>
  </si>
  <si>
    <t>LS Power Transmission</t>
  </si>
  <si>
    <t>Cross Texas Transmission</t>
  </si>
  <si>
    <t>CTT</t>
  </si>
  <si>
    <t>NCR11114</t>
  </si>
  <si>
    <t>LSP Transmission Holdings, LLC</t>
  </si>
  <si>
    <t>LSP</t>
  </si>
  <si>
    <t>Wolverine Power</t>
  </si>
  <si>
    <t>NCR00954</t>
  </si>
  <si>
    <t>FortisBC</t>
  </si>
  <si>
    <t>FBC</t>
  </si>
  <si>
    <t>FortisBC Inc.</t>
  </si>
  <si>
    <t>Avista</t>
  </si>
  <si>
    <t>Evergy</t>
  </si>
  <si>
    <t>Midwest Energy</t>
  </si>
  <si>
    <t>NextEra Energy</t>
  </si>
  <si>
    <t>NextEra Energy, Inc.</t>
  </si>
  <si>
    <t>NEE</t>
  </si>
  <si>
    <t>NextEra Enegy, Inc.</t>
  </si>
  <si>
    <t>Cleco</t>
  </si>
  <si>
    <t>Cleco Corporate Holdings LLC</t>
  </si>
  <si>
    <t>CCH</t>
  </si>
  <si>
    <t>Cleco Power, LLC</t>
  </si>
  <si>
    <t>Cleco Cajun, LLC</t>
  </si>
  <si>
    <t>Cleco Power</t>
  </si>
  <si>
    <t>Cleco Cajun</t>
  </si>
  <si>
    <t>CPL</t>
  </si>
  <si>
    <t>CCL</t>
  </si>
  <si>
    <t>Dominion Energy South Carolina</t>
  </si>
  <si>
    <t>Wabash Valley Power Alliance</t>
  </si>
  <si>
    <t>WVPA</t>
  </si>
  <si>
    <t>NCR00940</t>
  </si>
  <si>
    <t>Wabash Valley Power Assocation</t>
  </si>
  <si>
    <t>PPL Electric Utilities</t>
  </si>
  <si>
    <t>PPLEU</t>
  </si>
  <si>
    <t>Avangrid Networks</t>
  </si>
  <si>
    <t>AGN</t>
  </si>
  <si>
    <t>Grand River Dam Authority</t>
  </si>
  <si>
    <t>GRDA</t>
  </si>
  <si>
    <t>NCR01101</t>
  </si>
  <si>
    <t>GridLiance</t>
  </si>
  <si>
    <t>GridLiance Management, LLC</t>
  </si>
  <si>
    <t>GL</t>
  </si>
  <si>
    <t>GridLiance Heartland</t>
  </si>
  <si>
    <t>GridLiance High Plans</t>
  </si>
  <si>
    <t>GridLiance West</t>
  </si>
  <si>
    <t>GridLiance High Plains</t>
  </si>
  <si>
    <t>GLHP</t>
  </si>
  <si>
    <t>GLH</t>
  </si>
  <si>
    <t>GLW</t>
  </si>
  <si>
    <t>South Texas Electric Cooperative</t>
  </si>
  <si>
    <t>South Texas Electric Cooperative, Inc.</t>
  </si>
  <si>
    <t>STEC</t>
  </si>
  <si>
    <t>NCR04124</t>
  </si>
  <si>
    <t>Arizona Electric Power Cooperative</t>
  </si>
  <si>
    <t>Arizona Electric Power Cooperative, Inc.</t>
  </si>
  <si>
    <t>AEPCO</t>
  </si>
  <si>
    <t>NCR05015</t>
  </si>
  <si>
    <t>Arizona Electric Cooperative</t>
  </si>
  <si>
    <t>City Utilities</t>
  </si>
  <si>
    <t>City Utilities of Springfield</t>
  </si>
  <si>
    <t>SPRM</t>
  </si>
  <si>
    <t>NCR01081</t>
  </si>
  <si>
    <t>Hawaiian Electric Company</t>
  </si>
  <si>
    <t>Maui Electric Company, Inc.</t>
  </si>
  <si>
    <t>Maui Electric Company</t>
  </si>
  <si>
    <t>Hawaiian Electric Light Company, Inc.</t>
  </si>
  <si>
    <t>Hawaiian Electric Light Company</t>
  </si>
  <si>
    <t>HELC</t>
  </si>
  <si>
    <t>Hawaiian Electric Company, Inc.</t>
  </si>
  <si>
    <t>HECO</t>
  </si>
  <si>
    <t>CenterPoint Energy Indiana</t>
  </si>
  <si>
    <t>AES Corporation</t>
  </si>
  <si>
    <t>AES Indiana</t>
  </si>
  <si>
    <t>AES Ohio</t>
  </si>
  <si>
    <t>The AES Corporation</t>
  </si>
  <si>
    <t>Indianapolis Power &amp; Light Company</t>
  </si>
  <si>
    <t>Previous Dayton Power &amp; Light</t>
  </si>
  <si>
    <t>AES</t>
  </si>
  <si>
    <t>AES-IN</t>
  </si>
  <si>
    <t>AES-OH</t>
  </si>
  <si>
    <t>Central Maine Power Company</t>
  </si>
  <si>
    <t>CMP</t>
  </si>
  <si>
    <t>NCR07029</t>
  </si>
  <si>
    <t>New York State Electric &amp; Gas Corporation</t>
  </si>
  <si>
    <t>NYSEG</t>
  </si>
  <si>
    <t>NCR07181</t>
  </si>
  <si>
    <t>Rochester Gas &amp; Electric Corporation</t>
  </si>
  <si>
    <t>RGE</t>
  </si>
  <si>
    <t>NCR07207</t>
  </si>
  <si>
    <t>Supply Chain Security Assessment Adoption</t>
  </si>
  <si>
    <t>Close Date:</t>
  </si>
  <si>
    <t>Requesting Member:</t>
  </si>
  <si>
    <t>1: Is your organization an NATF member?</t>
  </si>
  <si>
    <t xml:space="preserve">4: Is the topic of this survey (supply chain security) applicable to your company?  </t>
  </si>
  <si>
    <t>4: If your response is "no," please explain how or why the topic is not applicable in the comments box.</t>
  </si>
  <si>
    <t>5: Has your company adopted the NATF Supply Chain Security Assessment Model (Model) to support your supply chain program?</t>
  </si>
  <si>
    <t>5: Has your company adopted the NATF Supply Chain Security Assessment Model (Model) to support your supply chain program?: Please provide additional detail/explanation below</t>
  </si>
  <si>
    <t>6: We use the NATF Criteria in its entirety (please provide any details in the comment field):Does your company use the NATF Supply Chain Security Criteria (Criteria) to obtain information for your company's supply chain security program? (Select all that apply)</t>
  </si>
  <si>
    <t>6: We use part of the NATF Criteria (please provide any details in the comment field):Does your company use the NATF Supply Chain Security Criteria (Criteria) to obtain information for your company's supply chain security program? (Select all that apply)</t>
  </si>
  <si>
    <t>6: Our company criteria are influenced by the NATF Criteria (please provide any details in the comment field):Does your company use the NATF Supply Chain Security Criteria (Criteria) to obtain information for your company's supply chain security program? (Select all that apply)</t>
  </si>
  <si>
    <t>6: We do not use the NATF Criteria (please provide any details in the comment field):Does your company use the NATF Supply Chain Security Criteria (Criteria) to obtain information for your company's supply chain security program? (Select all that apply)</t>
  </si>
  <si>
    <t>6: We add additional criteria in our supplier information request:Does your company use the NATF Supply Chain Security Criteria (Criteria) to obtain information for your company's supply chain security program? (Select all that apply)</t>
  </si>
  <si>
    <t>6: Does your company use the NATF Supply Chain Security Criteria (Criteria) to obtain information for your company's supply chain security program? (Select all that apply): Please provide additional detail/explanation below</t>
  </si>
  <si>
    <t xml:space="preserve">7: Does your company use a third-party, such as a solution provider, to obtain information about your supplier? </t>
  </si>
  <si>
    <t>7: Does your company use a third-party, such as a solution provider, to obtain information about your supplier? : Please provide additional detail/explanation below</t>
  </si>
  <si>
    <t>8: Since your company uses a third-party at least in some cases to obtain information, does your company's third-party use or include the NATF Criteria?</t>
  </si>
  <si>
    <t>8: Since your company uses a third-party at least in some cases to obtain information, does your company's third-party use or include the NATF Criteria?: Please provide additional detail/explanation below</t>
  </si>
  <si>
    <t>9: Have the suppliers used by your company been receptive to responding to the NATF Criteria?</t>
  </si>
  <si>
    <t>9: Have the suppliers used by your company been receptive to responding to the NATF Criteria?: Please provide additional detail/explanation below</t>
  </si>
  <si>
    <t>10: Since at least some of the suppliers have been receptive to responding to the NATF Criteria, have those suppliers been prepared with responses to the Criteria (i.e., they had pre-populated responses)?</t>
  </si>
  <si>
    <t>10: Since at least some of the suppliers have been receptive to responding to the NATF Criteria, have those suppliers been prepared with responses to the Criteria (i.e., they had pre-populated responses)?: Please provide additional detail/explanation below</t>
  </si>
  <si>
    <t>11: Does your company use the Energy Sector Supply Chain Risk Questionnaire (known as the "NATF Questionnaire") to obtain information for your company's supply chain program?</t>
  </si>
  <si>
    <t>11: Does your company use the Energy Sector Supply Chain Risk Questionnaire (known as the "NATF Questionnaire") to obtain information for your company's supply chain program?: Please provide additional detail/explanation below</t>
  </si>
  <si>
    <t xml:space="preserve">12: Does your company use the formatted or unformatted Questionnaire? </t>
  </si>
  <si>
    <t>12: Does your company use the formatted or unformatted Questionnaire? : Please provide additional detail/explanation below</t>
  </si>
  <si>
    <t>13: Since your company uses a third-party to obtain information, does your third-party use or include questions from the NATF Questionnaire?</t>
  </si>
  <si>
    <t>13: Since your company uses a third-party to obtain information, does your third-party use or include questions from the NATF Questionnaire?: Please provide additional detail/explanation below</t>
  </si>
  <si>
    <t>14: Have the suppliers used by your company been receptive to responding to the NATF Questionnaire?</t>
  </si>
  <si>
    <t>14: Have the suppliers used by your company been receptive to responding to the NATF Questionnaire?: Please provide additional detail/explanation below</t>
  </si>
  <si>
    <t>15: Since at least some of the suppliers have been receptive to responding to the NATF Questionnaire, have those suppliers been prepared with responses to the Questionnaire (i.e., they had a questionnaire ready with pre-populated responses)?</t>
  </si>
  <si>
    <t>15: Since at least some of the suppliers have been receptive to responding to the NATF Questionnaire, have those suppliers been prepared with responses to the Questionnaire (i.e., they had a questionnaire ready with pre-populated responses)?: Please provide additional detail/explanation below</t>
  </si>
  <si>
    <t>16: Does your company request one or more third-party verifications (a certification or qualified assessment e.g., ISO 27001, IEC 62443 or a SOC II) to verify the suppliers’ responses?</t>
  </si>
  <si>
    <t>16: Does your company request one or more third-party verifications (a certification or qualified assessment e.g., ISO 27001, IEC 62443 or a SOC II) to verify the suppliers’ responses?: Please provide additional detail/explanation below</t>
  </si>
  <si>
    <t>17: We use all of the Criteria:Does your company use the information obtained through the NATF Criteria or Questionnaire to identify supplier risks and evaluate a supplier's supply chain security posture? (select all that apply)</t>
  </si>
  <si>
    <t>17: We use some of the Criteria:Does your company use the information obtained through the NATF Criteria or Questionnaire to identify supplier risks and evaluate a supplier's supply chain security posture? (select all that apply)</t>
  </si>
  <si>
    <t>17: We are influenced by the Criteria:Does your company use the information obtained through the NATF Criteria or Questionnaire to identify supplier risks and evaluate a supplier's supply chain security posture? (select all that apply)</t>
  </si>
  <si>
    <t>17: We use all of the Questionnaire:Does your company use the information obtained through the NATF Criteria or Questionnaire to identify supplier risks and evaluate a supplier's supply chain security posture? (select all that apply)</t>
  </si>
  <si>
    <t>17: We use some of the Questionnaire:Does your company use the information obtained through the NATF Criteria or Questionnaire to identify supplier risks and evaluate a supplier's supply chain security posture? (select all that apply)</t>
  </si>
  <si>
    <t>17: We are influenced by the Questionnaire:Does your company use the information obtained through the NATF Criteria or Questionnaire to identify supplier risks and evaluate a supplier's supply chain security posture? (select all that apply)</t>
  </si>
  <si>
    <t>17: We use additional criteria:Does your company use the information obtained through the NATF Criteria or Questionnaire to identify supplier risks and evaluate a supplier's supply chain security posture? (select all that apply)</t>
  </si>
  <si>
    <t>17: We use additional questions:Does your company use the information obtained through the NATF Criteria or Questionnaire to identify supplier risks and evaluate a supplier's supply chain security posture? (select all that apply)</t>
  </si>
  <si>
    <t>17: We use additional information from other sources:Does your company use the information obtained through the NATF Criteria or Questionnaire to identify supplier risks and evaluate a supplier's supply chain security posture? (select all that apply)</t>
  </si>
  <si>
    <t>17: Does your company use the information obtained through the NATF Criteria or Questionnaire to identify supplier risks and evaluate a supplier's supply chain security posture? (select all that apply): Please provide additional detail/explanation below</t>
  </si>
  <si>
    <t>18: Are your company's suppliers willing to work with your company to mitigate identified risks with their products?</t>
  </si>
  <si>
    <t>18: Are your company's suppliers willing to work with your company to mitigate identified risks with their products?: Please provide additional detail/explanation below</t>
  </si>
  <si>
    <t>19: We use all of the Questionnaire:Does your company use the information obtained through the NATF Criteria and Questionnaire in your risk assessment for the supplier?  (select all that apply)</t>
  </si>
  <si>
    <t>19: We use some of the Questionnaire:Does your company use the information obtained through the NATF Criteria and Questionnaire in your risk assessment for the supplier?  (select all that apply)</t>
  </si>
  <si>
    <t>19: We do not use the questions in the Questionnaire, but we are influenced by the Questionnaire:Does your company use the information obtained through the NATF Criteria and Questionnaire in your risk assessment for the supplier?  (select all that apply)</t>
  </si>
  <si>
    <t>19: We use all of the Criteria:Does your company use the information obtained through the NATF Criteria and Questionnaire in your risk assessment for the supplier?  (select all that apply)</t>
  </si>
  <si>
    <t>19: We use some of the Criteria:Does your company use the information obtained through the NATF Criteria and Questionnaire in your risk assessment for the supplier?  (select all that apply)</t>
  </si>
  <si>
    <t>19: We do not use the Criteria, but we are influenced by the Criteria:Does your company use the information obtained through the NATF Criteria and Questionnaire in your risk assessment for the supplier?  (select all that apply)</t>
  </si>
  <si>
    <t>19: We include information obtained from additional questions :Does your company use the information obtained through the NATF Criteria and Questionnaire in your risk assessment for the supplier?  (select all that apply)</t>
  </si>
  <si>
    <t>19: We include information obtained from additional Criteria:Does your company use the information obtained through the NATF Criteria and Questionnaire in your risk assessment for the supplier?  (select all that apply)</t>
  </si>
  <si>
    <t>19: We include information from other sources:Does your company use the information obtained through the NATF Criteria and Questionnaire in your risk assessment for the supplier?  (select all that apply)</t>
  </si>
  <si>
    <t>19: Does your company use the information obtained through the NATF Criteria and Questionnaire in your risk assessment for the supplier?  (select all that apply): Please provide additional detail/explanation below</t>
  </si>
  <si>
    <t>20: We use a "gate" system that uses the NATF Criteria and other information in our risk assessments.:How does your company use the information obtained through the evaluation of the supplier risks, and mitigation of those risks, to conduct a risk assessment for the supplier?  (select all that apply)</t>
  </si>
  <si>
    <t>20: We use a scoring system for our risk assessments.:How does your company use the information obtained through the evaluation of the supplier risks, and mitigation of those risks, to conduct a risk assessment for the supplier?  (select all that apply)</t>
  </si>
  <si>
    <t>20: We use a combination of scoring and gates in our risk assessments.:How does your company use the information obtained through the evaluation of the supplier risks, and mitigation of those risks, to conduct a risk assessment for the supplier?  (select all that apply)</t>
  </si>
  <si>
    <t>20: We use another method (Please specify):How does your company use the information obtained through the evaluation of the supplier risks, and mitigation of those risks, to conduct a risk assessment for the supplier?  (select all that apply)</t>
  </si>
  <si>
    <t>20: We used the APPA "Securing Your Supply Chain" guide to design our risk assessment process.:How does your company use the information obtained through the evaluation of the supplier risks, and mitigation of those risks, to conduct a risk assessment for the supplier?  (select all that apply)</t>
  </si>
  <si>
    <t>20: How does your company use the information obtained through the evaluation of the supplier risks, and mitigation of those risks, to conduct a risk assessment for the supplier?  (select all that apply): Please provide additional detail/explanation below</t>
  </si>
  <si>
    <t>21: Does your company consider the results from your supply chain risk assessment when making purchase decisions?  </t>
  </si>
  <si>
    <t>21: Does your company consider the results from your supply chain risk assessment when making purchase decisions?  : Please provide additional detail/explanation below</t>
  </si>
  <si>
    <t>22: We have a cross-functional process:Please indicate how your company assesses the overall risk of making a purchase from a supplier - does your company have a cross-functional process, or is there a department(s) that makes the decision? (select all that apply)</t>
  </si>
  <si>
    <t>22: Procurement:Please indicate how your company assesses the overall risk of making a purchase from a supplier - does your company have a cross-functional process, or is there a department(s) that makes the decision? (select all that apply)</t>
  </si>
  <si>
    <t>22: Subject Matter Experts:Please indicate how your company assesses the overall risk of making a purchase from a supplier - does your company have a cross-functional process, or is there a department(s) that makes the decision? (select all that apply)</t>
  </si>
  <si>
    <t>22: Legal:Please indicate how your company assesses the overall risk of making a purchase from a supplier - does your company have a cross-functional process, or is there a department(s) that makes the decision? (select all that apply)</t>
  </si>
  <si>
    <t>22: Ordering Department / Risk Owner:Please indicate how your company assesses the overall risk of making a purchase from a supplier - does your company have a cross-functional process, or is there a department(s) that makes the decision? (select all that apply)</t>
  </si>
  <si>
    <t>22: Compliance:Please indicate how your company assesses the overall risk of making a purchase from a supplier - does your company have a cross-functional process, or is there a department(s) that makes the decision? (select all that apply)</t>
  </si>
  <si>
    <t>22: It depends upon the product or service:Please indicate how your company assesses the overall risk of making a purchase from a supplier - does your company have a cross-functional process, or is there a department(s) that makes the decision? (select all that apply)</t>
  </si>
  <si>
    <t>22: Other (please specify):Please indicate how your company assesses the overall risk of making a purchase from a supplier - does your company have a cross-functional process, or is there a department(s) that makes the decision? (select all that apply)</t>
  </si>
  <si>
    <t>22: Please indicate how your company assesses the overall risk of making a purchase from a supplier - does your company have a cross-functional process, or is there a department(s) that makes the decision? (select all that apply): Please provide additional detail/explanation below</t>
  </si>
  <si>
    <t>23: Yes, we have established Terms and Conditions (please provide any details in the comment field):Does your company use contract terms to support any mitigations implemented by the supplier to address supply chain risk? (select all that apply)</t>
  </si>
  <si>
    <t>23: Yes, we have incorporated EEI Procurement Terms in our Terms and Conditions (please provide any details in the comment field):Does your company use contract terms to support any mitigations implemented by the supplier to address supply chain risk? (select all that apply)</t>
  </si>
  <si>
    <t>23: No (please provide any details in the comment field):Does your company use contract terms to support any mitigations implemented by the supplier to address supply chain risk? (select all that apply)</t>
  </si>
  <si>
    <t>23: Other (please specify):Does your company use contract terms to support any mitigations implemented by the supplier to address supply chain risk? (select all that apply)</t>
  </si>
  <si>
    <t>23: Does your company use contract terms to support any mitigations implemented by the supplier to address supply chain risk? (select all that apply): Please provide additional detail/explanation below</t>
  </si>
  <si>
    <t>24: Yes, we have added controls to monitor identified risks (please provide any details in the comment field):By implementing the supply chain Model, has your company added controls and monitoring processes? (select all that apply)</t>
  </si>
  <si>
    <t>24: Yes, we have added monitoring to identify any new risks (please provide any details in the comment field):By implementing the supply chain Model, has your company added controls and monitoring processes? (select all that apply)</t>
  </si>
  <si>
    <t>24: Yes, we have added working with a third-party to supplement our monitoring (please provide any details in the comment field):By implementing the supply chain Model, has your company added controls and monitoring processes? (select all that apply)</t>
  </si>
  <si>
    <t>24: Yes, we have added working with a third-party to conduct monitoring for us (please provide any details in the comment field):By implementing the supply chain Model, has your company added controls and monitoring processes? (select all that apply)</t>
  </si>
  <si>
    <t>24: No, we have not added controls or additional monitoring (please provide any details in the comment field):By implementing the supply chain Model, has your company added controls and monitoring processes? (select all that apply)</t>
  </si>
  <si>
    <t>24: Other (please specify):By implementing the supply chain Model, has your company added controls and monitoring processes? (select all that apply)</t>
  </si>
  <si>
    <t>24: By implementing the supply chain Model, has your company added controls and monitoring processes? (select all that apply): Please provide additional detail/explanation below</t>
  </si>
  <si>
    <t>25: Yes – an endorsement from a government agency (e.g., DOE, DHS, DOD, FERC):Please indicate if having an endorsement for the NATF Criteria and Questionnaire would be a determining factor in your company's continued use or adoption of the NATF Criteria and Questionnaire, and "who" the endorsement would need to come from? (select all that apply)</t>
  </si>
  <si>
    <t>25: Yes – an endorsement from a regulator (e.g., NERC, Regional Entities, the ERO Enterprise as a whole):Please indicate if having an endorsement for the NATF Criteria and Questionnaire would be a determining factor in your company's continued use or adoption of the NATF Criteria and Questionnaire, and "who" the endorsement would need to come from? (select all that apply)</t>
  </si>
  <si>
    <t>25: Yes – an endorsement from a security agency (e.g., E-ISAC):Please indicate if having an endorsement for the NATF Criteria and Questionnaire would be a determining factor in your company's continued use or adoption of the NATF Criteria and Questionnaire, and "who" the endorsement would need to come from? (select all that apply)</t>
  </si>
  <si>
    <t>25: No (please provide any details in the comment field):Please indicate if having an endorsement for the NATF Criteria and Questionnaire would be a determining factor in your company's continued use or adoption of the NATF Criteria and Questionnaire, and "who" the endorsement would need to come from? (select all that apply)</t>
  </si>
  <si>
    <t>25: Other (please specify):Please indicate if having an endorsement for the NATF Criteria and Questionnaire would be a determining factor in your company's continued use or adoption of the NATF Criteria and Questionnaire, and "who" the endorsement would need to come from? (select all that apply)</t>
  </si>
  <si>
    <t>25: Please indicate if having an endorsement for the NATF Criteria and Questionnaire would be a determining factor in your company's continued use or adoption of the NATF Criteria and Questionnaire, and "who" the endorsement would need to come from? (select all that apply): Please provide additional detail/explanation below</t>
  </si>
  <si>
    <t>26: If your organization doesn't use the NATF Criteria or Questionnaire, please describe any barriers or reasons why and if there are any modifications that would encourage use of these tools.</t>
  </si>
  <si>
    <t>27: Please provide any further information that your company believes would be helpful for the NATF/Industry Organizations Team to increase the adoption of the Model?</t>
  </si>
  <si>
    <t>Jun 15, 2021 12:00:07 pm</t>
  </si>
  <si>
    <t>Yes</t>
  </si>
  <si>
    <t>We adopted parts of the NATF Model (please provide any details in the comment field)</t>
  </si>
  <si>
    <t>We have adopted a scaled down version of the model via working with a consultant.  We also use a third party for vendor risk assessments.</t>
  </si>
  <si>
    <t>Our company criteria are influenced by the NATF Criteria (please provide any details in the comment field)</t>
  </si>
  <si>
    <t>During our engagement with a consultant, we used the NATF Criteria as a reference point.</t>
  </si>
  <si>
    <t>Yes (please provide any details in the comment field)</t>
  </si>
  <si>
    <t>Yes, we use the Asset to Vendor network from Fortress Information Security.</t>
  </si>
  <si>
    <t>My understanding is that Fortress uses the NATF Criteria.</t>
  </si>
  <si>
    <t>Some of the suppliers have been receptive (please provide any details in the comment field)</t>
  </si>
  <si>
    <t>Some assessments are tougher to get completed than others.</t>
  </si>
  <si>
    <t>I don't know (please provide any details in the comment field)</t>
  </si>
  <si>
    <t>This is handled by Fortress Information Security for us.</t>
  </si>
  <si>
    <t>We do not use the NATF Questionnaire (please provide any details in the comment field)</t>
  </si>
  <si>
    <t>No (please provide any details in the comment field)</t>
  </si>
  <si>
    <t>This is handled by Fortress Information Security.</t>
  </si>
  <si>
    <t>We are influenced by the Criteria</t>
  </si>
  <si>
    <t>We use additional criteria</t>
  </si>
  <si>
    <t>We use additional information from other sources</t>
  </si>
  <si>
    <t>We have not had an instance where we needed to work with suppliers to mitigate any risks.  We have a very low volume of in-scope procurements.</t>
  </si>
  <si>
    <t>We use some of the Questionnaire</t>
  </si>
  <si>
    <t>We use some of the Criteria</t>
  </si>
  <si>
    <t>We include information from other sources</t>
  </si>
  <si>
    <t>We worked with consultant to develop a custom risk questionnaire and assessment.</t>
  </si>
  <si>
    <t>We use another method (Please specify)</t>
  </si>
  <si>
    <t>We use a custom questionnaire and risk assessment process plus an evaluation and sign off by the asset owner.</t>
  </si>
  <si>
    <t>Yes, if a risk assessment has been conducted (please provide any details in the comment field)</t>
  </si>
  <si>
    <t>Yes, for any in-scope CIP-013 procurements.</t>
  </si>
  <si>
    <t>We have a cross-functional process</t>
  </si>
  <si>
    <t>Procurement</t>
  </si>
  <si>
    <t>Subject Matter Experts</t>
  </si>
  <si>
    <t>Legal</t>
  </si>
  <si>
    <t>Compliance</t>
  </si>
  <si>
    <t>Yes, we have incorporated EEI Procurement Terms in our Terms and Conditions (please provide any details in the comment field)</t>
  </si>
  <si>
    <t>Yes, we have added working with a third-party to supplement our monitoring (please provide any details in the comment field)</t>
  </si>
  <si>
    <t>Yes – an endorsement from a government agency (e.g., DOE, DHS, DOD, FERC)</t>
  </si>
  <si>
    <t>Yes – an endorsement from a regulator (e.g., NERC, Regional Entities, the ERO Enterprise as a whole)</t>
  </si>
  <si>
    <t>Yes – an endorsement from a security agency (e.g., E-ISAC)</t>
  </si>
  <si>
    <t>Jun 15, 2021 5:09:03 pm</t>
  </si>
  <si>
    <t>No</t>
  </si>
  <si>
    <t>Yes, we've adopted the Model (please provide any details in the comment field)</t>
  </si>
  <si>
    <t>We use it as it is so that vendors are familiar with it.</t>
  </si>
  <si>
    <t>We use the NATF Criteria in its entirety (please provide any details in the comment field)</t>
  </si>
  <si>
    <t>We are in the RFP process to get a more automated solution.</t>
  </si>
  <si>
    <t>I would say 50% actually have taken the time to fill it out.</t>
  </si>
  <si>
    <t>Some of the responses were ready (please provide specific suppliers in the comment field)</t>
  </si>
  <si>
    <t>Most vendors familiar with it just handed us the filled out form they keep on file.</t>
  </si>
  <si>
    <t>We use the NATF Questionnaire in its entirety (please provide any details in the comment field)</t>
  </si>
  <si>
    <t>We use the formatted NATF Questionnaire (please provide any details in the comment field)</t>
  </si>
  <si>
    <t>Some of the responses were ready (please provide specific Suppliers in the comment field)</t>
  </si>
  <si>
    <t>Yes, but the supplier does not always have one (please provide any details in the comment field)</t>
  </si>
  <si>
    <t>It is easy to map certain certifications to the controls but not all companies have this.</t>
  </si>
  <si>
    <t>We use all of the Criteria</t>
  </si>
  <si>
    <t>We use it as part of our Selection Advisory Committee rankings.</t>
  </si>
  <si>
    <t>Rarely (please provide any details in the comment field)</t>
  </si>
  <si>
    <t>Most companies take the approach of "as is" so we have to perform mitigating activities.</t>
  </si>
  <si>
    <t>We use all of the Questionnaire</t>
  </si>
  <si>
    <t>We use a combination of scoring and gates in our risk assessments.</t>
  </si>
  <si>
    <t>Ordering Department / Risk Owner</t>
  </si>
  <si>
    <t>Yes, we have established Terms and Conditions (please provide any details in the comment field)</t>
  </si>
  <si>
    <t>We attempt to maintain Master Service Agreements.</t>
  </si>
  <si>
    <t>Yes, we have added monitoring to identify any new risks (please provide any details in the comment field)</t>
  </si>
  <si>
    <t>We currently conduct annual updates to the questionnaires.  We are looking to move to more dynamic monitoring.</t>
  </si>
  <si>
    <t>Jun 15, 2021 6:09:25 pm</t>
  </si>
  <si>
    <t>80% have been responsive; 20% have been resistant...</t>
  </si>
  <si>
    <t>a few vendors had pre-populated responses; most did it for the first time in response to our requests</t>
  </si>
  <si>
    <t>same as above: 80/20 have been receptive/npn-receptive</t>
  </si>
  <si>
    <t>We are influenced by the Questionnaire</t>
  </si>
  <si>
    <t>Usually (please provide any details in the comment field)</t>
  </si>
  <si>
    <t xml:space="preserve">We include information obtained from additional questions </t>
  </si>
  <si>
    <t>We use a scoring system for our risk assessments.</t>
  </si>
  <si>
    <t>It depends upon the product or service (please provide any details in the comment field)</t>
  </si>
  <si>
    <t>It depends upon the product or service</t>
  </si>
  <si>
    <t>Other (please specify)</t>
  </si>
  <si>
    <t>Yes, we have added controls to monitor identified risks (please provide any details in the comment field)</t>
  </si>
  <si>
    <t xml:space="preserve">we have been using the NATF questionnaire but are moving away from it in the next version of our program in favor of a pared-down risk assessment that has a greater aperture for inputs (i.e. things other than "just" the questionnaire); the questionnaire is good and well thought out but it is cumbersome to use and frankly, "scares" folks both inside and outside the organization with its depth/detail, making adoption difficult...we are therefore changing to a simpler method - until/if directed to use a specific product/form by NERC in future versions of the standard (which I support for standardization to both implementation and audit)... </t>
  </si>
  <si>
    <t>Jun 15, 2021 8:35:44 pm</t>
  </si>
  <si>
    <t>We use part of the NATF Criteria (please provide any details in the comment field)</t>
  </si>
  <si>
    <t>We add additional criteria in our supplier information request</t>
  </si>
  <si>
    <t>Yes, all suppliers have been receptive (please provide any details in the comment field)</t>
  </si>
  <si>
    <t>We use part of the NATF Questionnaire (please provide any details in the comment field)</t>
  </si>
  <si>
    <t>Jun 16, 2021 9:18:55 am</t>
  </si>
  <si>
    <t>Jun 17, 2021 1:20:54 pm</t>
  </si>
  <si>
    <t>We use approx. 20 of the 60 criteria in performing our vendor risk assessment.</t>
  </si>
  <si>
    <t>We use the criteria internally for the risk assessment and do not send it the vendors</t>
  </si>
  <si>
    <t>If the vendor is not responsive to the questionnaire we perform the risk assessment using additional criteria from other souces.</t>
  </si>
  <si>
    <t>We have dedicated 3rd Party Risk Management team.</t>
  </si>
  <si>
    <t>Jun 16, 2021 4:30:37 pm</t>
  </si>
  <si>
    <t>We do our own research.</t>
  </si>
  <si>
    <t>We ask the providers to format it so they can complete the applicable cells.</t>
  </si>
  <si>
    <t>We use additional questions</t>
  </si>
  <si>
    <t>We haven't had any issues to date.</t>
  </si>
  <si>
    <t>We use a "gate" system that uses the NATF Criteria and other information in our risk assessments.</t>
  </si>
  <si>
    <t>Jun 16, 2021 5:22:29 pm</t>
  </si>
  <si>
    <t>Partially, and mostly just the questionnaire. We used the core CIP-013 questions in the risk questionnaire as basis for our own vendor questionnaire.</t>
  </si>
  <si>
    <t>We used the core CIP-013 questions in the risk questionnaire as basis for our own vendor questionnaire.</t>
  </si>
  <si>
    <t>We perform all vendor risk management functions in house using existing staff.</t>
  </si>
  <si>
    <t>There seems to be a sweet spot.  Larger vendors like Microsoft just send a canned package of information. Smaller equipment vendors were sometimes clueless didn't know how to respond.</t>
  </si>
  <si>
    <t>It was hard to tell if the answers we got were from prepared sources.</t>
  </si>
  <si>
    <t>We copied and pasted from the formatted questionnaire to create our own version.</t>
  </si>
  <si>
    <t>No, none of the responses were ready (please provide specific Suppliers in the comment field)</t>
  </si>
  <si>
    <t>We ask politely for evidence but aren't vigorous about following up if they ignore us.</t>
  </si>
  <si>
    <t>Our initial evaluations were more along the lines of data collection, so we did not press (hard) on our vendors when risks were identified. That data informed a risk score for each vendor that will drive decision-making for future purchases from that supplier.</t>
  </si>
  <si>
    <t>We do not use the Criteria, but we are influenced by the Criteria</t>
  </si>
  <si>
    <t>We are a cooperative, so everyone gets a say in things.</t>
  </si>
  <si>
    <t>So far so good with the EEI criteria, which frankly surprises me considering how involved it is.  We've found a section or two that most vendors have heartburn with, so we've simply stopped including those words.</t>
  </si>
  <si>
    <t>No, we have not added controls or additional monitoring (please provide any details in the comment field)</t>
  </si>
  <si>
    <t>We're doing bare minimum at this time.  Prior to CIP-013 we had no program to speak of, so this is all brand-new ground for us.</t>
  </si>
  <si>
    <t>It would be nice if we started to see the vendor community publish CIP-013 compliance narratives the same way they talk about other frameworks (ISO, etc).</t>
  </si>
  <si>
    <t>The amount of effort NATF and NERC SCWG have done on behalf of utilities (and vendors) is amazing, and we are extremely grateful for everything you've produced. Thanks!</t>
  </si>
  <si>
    <t>Jun 17, 2021 3:29:58 pm</t>
  </si>
  <si>
    <t>No, we have not adopted the Model (please provide any details in the comment field)</t>
  </si>
  <si>
    <t>The model and questionnaire were not yet finalized when our program was established.</t>
  </si>
  <si>
    <t>We do not use the NATF Criteria (please provide any details in the comment field)</t>
  </si>
  <si>
    <t>In some cases (please provide any details in the comment field)</t>
  </si>
  <si>
    <t>A small number of vendors implement certifications like the ISO standards, while most refuse to supply information in a cooperative manner.  Third-party solution providers were engaged during the first year of the CIP-013 standard, which resulted in a less-than-satisfactory benefit to actual risk mitigation.</t>
  </si>
  <si>
    <t>Third parties use other standard risk questionnaires, primarily based on existing standards like ISO.</t>
  </si>
  <si>
    <t>Have not used the NATF Criteria, as stated in question #6.</t>
  </si>
  <si>
    <t>No, our third party does not use any of the NATF questions (please provide any details in the comment field)</t>
  </si>
  <si>
    <t>The majority of the vendors we have engaged do not have any third-party certifications and those that do not are also not willing to negotiate the inclusion of terms to support third-party audit controls.</t>
  </si>
  <si>
    <t>The criteria was not established when we developed our program, so we developed criteria independent of these resources.</t>
  </si>
  <si>
    <t>Occasionally (please provide any details in the comment field)</t>
  </si>
  <si>
    <t>Some vendors are proactively addressing risks and agree to our risk mitigation controls identified in our terms.  Others outright refuse to negotiate the inclusion of any of our terms, forcing a manual risk evaluation to determine if the requested controls are being performed without an agreement or formally for our organization.</t>
  </si>
  <si>
    <t>Same answer here.  We developed our own criteria prior to this being available and find our process to be adequate.</t>
  </si>
  <si>
    <t>A scoring system is driven by the agreements and information gathered from vendors, which identifies risk.  These risks identify areas where we may need to apply additional mitigations to account for controls that vendors do not agree to perform on our behalf.</t>
  </si>
  <si>
    <t>Yes, we will not proceed with a procurement unless mitigation controls are applied, either by us or the vendor, for risks applicable to the vendor product or service.</t>
  </si>
  <si>
    <t>Risk Assessments for CIP-013 applicable procurements are processed by one department, although occasionally procurement and legal department staff are also engaged for support.  Risk assessments for other non-CIP eligible procurements are distributed throughout the organization and largely fall on the purchaser.</t>
  </si>
  <si>
    <t>We have formal terms that were base on the EEI language, but have been modified to address additional risk areas and coordinate with other existing risk management agreements (e.g., NDAs, etc.).</t>
  </si>
  <si>
    <t>We had existing controls in place prior to the introduction of this program, including monthly activities that are performed to detect new vendor product and service risks.  A third-party vendor reputation monitoring tool was used and evaluated in 2020, although was found to provide no value due to the absence of any meaningful data for specific risk indicators associated with our implemented products and services (e.g., monitoring a vendors internet presence, or "curb appeal", does not equate to a risk assessment of a specific product they sell).</t>
  </si>
  <si>
    <t>This program's initial goal was to establish standard criteria and host a vendor/customer portal to store responses from each vendor in a common location, reducing the burden for everyone.  This approach was the most attractive reason for pursuing the use of this specific criteria rather than other standard models that already exist.  Endorsements would only be useful if they ultimately result the portal being made available as originally planned.</t>
  </si>
  <si>
    <t>One major barrier is that the questionnaire is too complex/long to expect responses from vendors.  As a smaller organization we have little buying power and have failed to secure responses to even our own smaller questionnaire that contains similar questions.  However; we have had a lot of success negotiating our supply chain terms, so they have become the primary vehicle for establishing responses from vendors.  The barrier above, absent the portal hosting the vendor responses to take the burden of getting answers off of us, then also becomes the primary barrier for using the NATF Criteria.</t>
  </si>
  <si>
    <t>Jun 16, 2021 5:23:33 pm</t>
  </si>
  <si>
    <t>We've reviewed all NATF criteria have chosen the most relevant risk for our company and change the wording in the form of a question.</t>
  </si>
  <si>
    <t>Those that we've had good working relationships with have responded. Large resellers are not receptive.</t>
  </si>
  <si>
    <t>No, none of the responses were ready (please provide specific suppliers in the comment field)</t>
  </si>
  <si>
    <t>The criteria we have is posed as a question with checkboxes as selections.</t>
  </si>
  <si>
    <t>Our company is influenced by the NATF Questionnaire (please provide any details in the comment field)</t>
  </si>
  <si>
    <t>We ask if a supplier has a certification and if they can provide the the certification should we need it.</t>
  </si>
  <si>
    <t>Most mitigations fall on our company's responsibility.</t>
  </si>
  <si>
    <t>We do not use the questions in the Questionnaire, but we are influenced by the Questionnaire</t>
  </si>
  <si>
    <t>We include information obtained from additional Criteria</t>
  </si>
  <si>
    <t>We have developed a security addendum based on the EEI Procurement Terms</t>
  </si>
  <si>
    <t>We use the NATF resources</t>
  </si>
  <si>
    <t>We developed tools based on the NATF criteria and questionnaire that are tailored to our specified risks. Our tool has less criteria than the NATF developed criteria.</t>
  </si>
  <si>
    <t>Jun 17, 2021 9:47:41 am</t>
  </si>
  <si>
    <t>We have evaluated a solution provider but the cost was deemed to high for the perceived value provided.</t>
  </si>
  <si>
    <t>Jun 17, 2021 3:45:30 pm</t>
  </si>
  <si>
    <t>We are currently evaluating service providers in this space.</t>
  </si>
  <si>
    <t>None of the companies we have currently contacted have made use of the NATF Criteria or Questionnaire, however they all understand the benefit of the use of a common questionnaire.</t>
  </si>
  <si>
    <t>Many have been receptive, however, we have had difficulty obtaining response from the larger general technology players.</t>
  </si>
  <si>
    <t>We have not finalized an agreement, however the finalists have all indicated we can make use of the NATF Questionnaire, and map it into their question set.</t>
  </si>
  <si>
    <t>We rely on our Cybersecurity work group to assess the risk based on Questionnaire responses.</t>
  </si>
  <si>
    <t>Yes, we have added working with a third-party to conduct monitoring for us (please provide any details in the comment field)</t>
  </si>
  <si>
    <t>But an endorsement would add weight to industry adoption.</t>
  </si>
  <si>
    <t>We would appreciate a list of prospect service providers in this space. The typical Vendor Risk Assessment service providers are not up to speed yet on CIP-013, nor the NATF model. Additionally, since this is a relatively new space for the Electricity Sub-Sector, there are often no current utility customers to provide references.</t>
  </si>
  <si>
    <t>Jun 21, 2021 11:48:49 am</t>
  </si>
  <si>
    <t xml:space="preserve">We removed some questions from the NATF Criteria we felt like were not necessary. </t>
  </si>
  <si>
    <t>We use a solution provider.</t>
  </si>
  <si>
    <t xml:space="preserve">Our solution provider does not use NATF's Criteria. </t>
  </si>
  <si>
    <t xml:space="preserve">Some suppliers were happy to fill out the questions associated with the NATF Criteria. However some Vendors are reluctant and point us to other sources of information. </t>
  </si>
  <si>
    <t>Jun 22, 2021 7:32:15 am</t>
  </si>
  <si>
    <t>The topic hasn't come up and we have been slow to adopt new criteria</t>
  </si>
  <si>
    <t>Just taking time to get up to speed</t>
  </si>
  <si>
    <t>Jun 23, 2021 8:53:42 am</t>
  </si>
  <si>
    <t xml:space="preserve">We used parts that provide us the most value.  We felt internally that the size of the model was very large so we adjusted it in that way. </t>
  </si>
  <si>
    <t xml:space="preserve">We. Modified some questions based on our terms and some feedback we received from a few of our most trusted vendors. </t>
  </si>
  <si>
    <t xml:space="preserve">We are looking at this option but are not doing so currently. </t>
  </si>
  <si>
    <t xml:space="preserve">We started very early so in the beginning we got good response. We are seeing a decline now with new or updating vendors.  They seemed to want to provide a canned response. We are also still seeing companies act dumbfounded about the standard. This is particularly frustrating since one of them provide regular input and have been on the NATF team. It seems they are not good at getting the info communicated within their company </t>
  </si>
  <si>
    <t xml:space="preserve">Yes it seems the have create canned response packages to most of the model. </t>
  </si>
  <si>
    <t xml:space="preserve">We used the base for our start. We did reduce the number and changes some terms to match our company terms. </t>
  </si>
  <si>
    <t xml:space="preserve">If they have one of those they can supply it and it reduces the questions we ask. </t>
  </si>
  <si>
    <t xml:space="preserve">We tried to use it along with our own already developed questions. We had been doing risk assessment for a few years before the standard. The standard just expanded our program. </t>
  </si>
  <si>
    <t xml:space="preserve">Some have been some have really pushed back hard.  </t>
  </si>
  <si>
    <t>We actually have a 2 part scoring system. This allows us to accept some risk without a compliance issue directly related to CIP-013</t>
  </si>
  <si>
    <t>We have a team that could meet if there are questions about the risk. If this team can't come to a conclusion it escalates to an executive.</t>
  </si>
  <si>
    <t xml:space="preserve">We have had these contract terms since 2010 and they have gone though several updates. </t>
  </si>
  <si>
    <t xml:space="preserve">We have a group that monitors things including the use of bitsight </t>
  </si>
  <si>
    <t xml:space="preserve">Sure it would help but we have to maintain our tie to our Corp policies </t>
  </si>
  <si>
    <t>Jun 24, 2021 2:16:43 pm</t>
  </si>
  <si>
    <t>Within our company, all contracts with vendors are evaluated individually at a Departmental level with the SMEs and Legal Department.  Supply chain security is addressed, but the contract language may vary from contract to contract.  For supply chain security related to NERC CIP, we have entered into a contract agreement with another utility where that utility would perform and be responsible for the supply chain security for us.</t>
  </si>
  <si>
    <t>Jun 25, 2021 10:58:50 am</t>
  </si>
  <si>
    <t>We are using the NATF Supply Chain Management survey for our CIP-013 compliance program.</t>
  </si>
  <si>
    <t>We have adopted it in whole, but have highlighted portions that are especially important to our organization.</t>
  </si>
  <si>
    <t>When we send the Supply Chain Security Criteria, we send it in its entirety.  In our review, we review all of the material but highlight more critical portions.</t>
  </si>
  <si>
    <t>In some cases when we use a contractor to purchase and install equipment, the contractor responds to the questionnaire for related equipment.  We are working on getting responses directly from the supplier as well.</t>
  </si>
  <si>
    <t>Use of the NATF questionnaire is still relatively new for vendors and suppliers, and there is a bit of a learning curve to get them to accept this solution.</t>
  </si>
  <si>
    <t>None of the responses were ready when we sent the request, but several were working on their responses for multiple customers.</t>
  </si>
  <si>
    <t>When we send the Supply Chain Security Questionnaire, we send it in its entirety.  In our review, we review all of the material but highlight more critical portions.</t>
  </si>
  <si>
    <t>Yes, our third party includes all NATF questions (please provide any details in the comment field)</t>
  </si>
  <si>
    <t>Our organization typically requests a SOC II report or a ISO 27001.  Not all vendors have been able to supply these.</t>
  </si>
  <si>
    <t>Corporate Risk Management and IT</t>
  </si>
  <si>
    <t>We have established T&amp;Cs, however we do not use revised T&amp;Cs to address discovered risks.</t>
  </si>
  <si>
    <t>These endorsements would not necessarily be a determining factor for continued use, but would certainly strengthen our position on its use.</t>
  </si>
  <si>
    <t>If there was a database that all electric providers would be able to use to review existing vendor responses.  This would minimize the burden on each entity and allow for better collaboration amongst industry.</t>
  </si>
  <si>
    <t>Jun 25, 2021 3:05:50 pm</t>
  </si>
  <si>
    <t xml:space="preserve">Our CIP-013 program doesn't revolve around the NATF Supply Chain Security Assessment Model but follows the same principles and path. </t>
  </si>
  <si>
    <t xml:space="preserve">We use a third party vendor for risk assessments but a few times have used the NATF energy sector risk questionnaire for collecting information from vendors. Sometimes a vendor has already completed the NATF questionnaire for another company and we have on certain occasions accepted that for review. </t>
  </si>
  <si>
    <t xml:space="preserve">We work with solution provider and the vendor to collect information using a questionnaire. If a vendor does not cooperate by answering the questionnaire, the solution provider will perform a data driven assessment using varying public methods to gather as much information as possible. </t>
  </si>
  <si>
    <t xml:space="preserve">I think there are many similar questions but there are more questions in the third party questionnaire than the NATF energy sector questionnaire. </t>
  </si>
  <si>
    <t xml:space="preserve">We've only used NATF material for a few vendors. In general, some vendors have not been receptive to a questionnaire. More vendors have not been willing to sign our CIP-013 Ts &amp; Cs. </t>
  </si>
  <si>
    <t xml:space="preserve">I'm not 100% sure but at least one of the vendors had already completed the NATF energy sector questionnaire. </t>
  </si>
  <si>
    <t xml:space="preserve">It's not our main avenue for collection information but if a vendor provides this information, we will accept it for review and assessment. </t>
  </si>
  <si>
    <t xml:space="preserve">I'm not completely sure of how much but there is some overlap in questions between the two. </t>
  </si>
  <si>
    <t xml:space="preserve">We don't request but have received SOC2s once or twice. We treat it as icing on the cake and use it for our review and assessment process. </t>
  </si>
  <si>
    <t xml:space="preserve">We'd had some suppliers provide follow up information as requested but sometimes questions go unanswered and we receive partially completed questionnaires. This is when we use other alternatives for vendor assessment such as public data driven assessments. </t>
  </si>
  <si>
    <t xml:space="preserve">Assessments are reviewed and approved by management. </t>
  </si>
  <si>
    <t xml:space="preserve">Vendors must be approved via our vendor risk assessment approval process before purchases can be made. </t>
  </si>
  <si>
    <t xml:space="preserve">If our CIP-013 Ts &amp;Cs are agreed upon by the supplier, they agree to inform us of cyber security incidents. We've had several suppliers not agree to our Ts&amp;Cs so we were doing manual monitoring of them via vendor website/correspondence, E-ISAC alerts, US-CERT alerts, etcc...More recently we have partnered with a third party to provide continuous monitoring of our vendors. </t>
  </si>
  <si>
    <t>Jun 28, 2021 12:53:03 pm</t>
  </si>
  <si>
    <t xml:space="preserve">we utilize the NATF criteria for our questionnaire for our CIP-013 third party risk program </t>
  </si>
  <si>
    <t>For service providers or resellers, we have a check box that gives them about half of the criteria as questions, since suppliers were marking N/A for them anyway.</t>
  </si>
  <si>
    <t>I would say 90% or more have been receptive due to it being short (26 org. and 60 criteria)</t>
  </si>
  <si>
    <t>we are using the NATF Criteria instead</t>
  </si>
  <si>
    <t>If the supplier has a certification (ISO, IEC) we obtain a copy of the certification</t>
  </si>
  <si>
    <t>still new working with OT suppliers with this</t>
  </si>
  <si>
    <t>we use info from our solution provider too</t>
  </si>
  <si>
    <t>We are using an overall review process, but looking to change to a scoring system in the near future.</t>
  </si>
  <si>
    <t xml:space="preserve">all part of the overall evaluation </t>
  </si>
  <si>
    <t>We utilize a solution provider to monitor our high risk suppliers</t>
  </si>
  <si>
    <t>Jun 28, 2021 4:13:57 pm</t>
  </si>
  <si>
    <t>We use the NATF questionnaire for assessing Vendors.</t>
  </si>
  <si>
    <t>Yes, but some had a lot of questions about it.  Also, turnaround time is anywhere from 3-8 weeks with multiple reminders to do it.</t>
  </si>
  <si>
    <t>ISO 27001 certification</t>
  </si>
  <si>
    <t>Jul 1, 2021 8:16:08 am</t>
  </si>
  <si>
    <t xml:space="preserve">Not at this time, something that we may consider in the future. </t>
  </si>
  <si>
    <t xml:space="preserve">We review our existing risk assessments annually. Our compliance tool acts as a control to make sure the timeframe is met. </t>
  </si>
  <si>
    <t>N/A</t>
  </si>
  <si>
    <t>Jul 7, 2021 12:06:34 pm</t>
  </si>
  <si>
    <t xml:space="preserve">Our company's Cyber Security group has a preexisting Third Party Risk Review process in place corporate-wide prior to the implementation of CIP-013.  Rather than adopting a new model, the exiting process was modified to address CIP-013.  Although our company did not adopt the Model, there are many similarities between the Model and how we evaluate vendors.  </t>
  </si>
  <si>
    <t xml:space="preserve">In an effort to reduce the burden on suppliers while also meeting all cybersecurity requirements, our company assessed the NATF criteria and narrowed the list. </t>
  </si>
  <si>
    <t xml:space="preserve">Our company utilizes a solution provider for monitoring and scoring of some high-risk vendors. </t>
  </si>
  <si>
    <t xml:space="preserve">Occasionally, suppliers will push back but respond to the criteria once they understand it is a requirement for doing business with the company. </t>
  </si>
  <si>
    <t xml:space="preserve">Many companies have cybersecurity departments that respond to these questions on a regular basis. In those cases, the suppliers are able to cut and paste the responses. </t>
  </si>
  <si>
    <t xml:space="preserve">Our company has developed its own questionnaire. </t>
  </si>
  <si>
    <t xml:space="preserve">Our company always asks for a third party verification, but it is not required because we understand the supplier may not have one in the utility sector.  </t>
  </si>
  <si>
    <t xml:space="preserve">We use selected questions from the NATF criteria, open-source research by the sybersecurity analysts, and vendor supplied supporting documentation (ISO, SOC, Pentest, etc). </t>
  </si>
  <si>
    <t xml:space="preserve">In an effort to reduce the burden on suppliers while also meeting all cybersecurity requirements our company assessed the NATF criteria and narrowed down the list. </t>
  </si>
  <si>
    <t xml:space="preserve">Our company uses selected questions from the NATF criteria, Open Source research by the cybersecurity analysts and vendor supplied supporting documents (ISO, SOC, Pentest, etc.). </t>
  </si>
  <si>
    <t xml:space="preserve">The Vendor is required to pass a risk assessment in order to become a CIP-Approved supplier. A CIP-Approved Supplier has passed a risk review with appropriate contractual language or a sybersecurity deviation has been signed. </t>
  </si>
  <si>
    <t xml:space="preserve">The Business Unit, Supply chain, and Cybersecurity work together to identify prospective companies to become a CIP-approved Supplier.  Regulatory and Legal are available to support as required. </t>
  </si>
  <si>
    <t>Cybersecurity Provisions were created to align with EEI</t>
  </si>
  <si>
    <t xml:space="preserve">Our Company's cybersecurity group already had a third party risk review process in place corporate-wide prior to the implementation of CIP-013.  Rather than adopt a new model, the existing process was modified to address CIP-013. Although we did not adopt the Model, there are many similarities between the Model and how we evaluate vendors. </t>
  </si>
  <si>
    <t xml:space="preserve">We use selected questions from the NATF criteria and has established procedures.  An endorsement would not be a determining factor in modifying our procedures. </t>
  </si>
  <si>
    <t xml:space="preserve">There are no barriers to using the NATF criteria or questionnaire.  Our company had a third party risk review process in place corporate-wide prior to the implementation of CIP-014 that could be easily modified to capture CIP-013 requirements.  </t>
  </si>
  <si>
    <t>Jul 7, 2021 5:46:56 pm</t>
  </si>
  <si>
    <t>Our SCRM Plan aligns with the model</t>
  </si>
  <si>
    <t>We developed a questionnaire based on good cyber security practices and incorporated mapping to the items that align with the NATF criteria</t>
  </si>
  <si>
    <t>We looked into a solution provider, but do not have it yet</t>
  </si>
  <si>
    <t>We proactively assessed existing Vendors. Most responded to our unique questionnaire that contains the NATF Criteria</t>
  </si>
  <si>
    <t>We proactively assessed existing Vendors. Most responded to our unique questionnaire that contains the NATF Criteria. Some provided other information that contained the information in our questionnaire.</t>
  </si>
  <si>
    <t>We add additional questions in our supplier information request</t>
  </si>
  <si>
    <t>We developed a questionnaire prior to the NATF questionnaire being available. This questionnaire is based on good cyber security practices and incorporates mapping to the items that align with the NATF criteria. These items are similar to the NATF questionnaire, and we will re-evaluate our alignment during the annual review.</t>
  </si>
  <si>
    <t>We request third-part verifications if the Vendor has them</t>
  </si>
  <si>
    <t>Contract Terms and Conditions and Questionnaire attestations satisfy this need based on the level of risk posed by that Vendor</t>
  </si>
  <si>
    <t xml:space="preserve">The results from our supply chain risk assessments determine if we will proceed with the Vendor and may influence how the product will be used. </t>
  </si>
  <si>
    <t>We implemented triggers at the SMEs discretion based on Vendor notifications, receiving a different model number than what was ordered, equipment failures, or information from internal monitoring services.</t>
  </si>
  <si>
    <t>Jul 8, 2021 9:57:49 am</t>
  </si>
  <si>
    <t>Many of the questions in our VCSA are based on the NATF Supply Chain Security Criteria.</t>
  </si>
  <si>
    <t>We use the VCSA, not the NATF Questionnaire.</t>
  </si>
  <si>
    <t>We use our VCSA process (which is based in part on the NATF criteria) to gather information on vendors.</t>
  </si>
  <si>
    <t xml:space="preserve">Depends on the vendor. </t>
  </si>
  <si>
    <t xml:space="preserve">VCSA scoring is broken into four risk areas. Minimum score for each risk area is based on the impact rating of the BCS / EACMS / PACS that the good or service will be used in. Mitigation is required in any risk area where the vendor failed to reach the minimum score. </t>
  </si>
  <si>
    <t>We don't want to be caught in a situation where we can't buy from a sole source vendor because they scored poorly on the assessment. The assessment is used to determine what, if any, risk areas require mitigation. It does not drive the purchasing decision.</t>
  </si>
  <si>
    <t>Our T&amp;Cs are based largely on the EEI T&amp;Cs. Not exactly the same but very similar in many areas.</t>
  </si>
  <si>
    <t>We have added controls, but they are more for controlling compliance risk rather than security risk. The controls for the security risk is the assessment process itself. The compliance controls ensure that the process was followed before placing the good or service into an Applicable System.</t>
  </si>
  <si>
    <t>Too long and cumbersome, and it requires an SME to interpret responses to long answer questions. Depending on the SME, the same answer can be acceptable or deficient. Our existing VCSA is more objective and easier for vendors to complete; it's just a series of a little over 40 Yes or No questions. The Y/N nature of the VCSA lends itself toward automated scoring as well.</t>
  </si>
  <si>
    <t>Jul 8, 2021 1:39:56 pm</t>
  </si>
  <si>
    <t>Typically, the vendor risk assessment is not a factor that determines one vendor over another.</t>
  </si>
  <si>
    <t>The third party only provides scoring for vendors that have public information available.</t>
  </si>
  <si>
    <t>The third party makes an evaluation based on publicly reviewable security posture, such as patching on internet facing systems.</t>
  </si>
  <si>
    <t>We use a condensed version of the NATF Questionnaire.</t>
  </si>
  <si>
    <t>We use a questionnaire that we created ourselves, based on the NATF Questionnaire.</t>
  </si>
  <si>
    <t>We utilize an internally created questionnaire, based on the NATF Questionnaire, and a score from a third-party assessor, to create a risk rating for each vendor.</t>
  </si>
  <si>
    <t>We were able to have vendors that agreed to alter their shipping processes to address concerns over tamper-proofing.</t>
  </si>
  <si>
    <t>The risk assessment results allow a purchase decision to be made, however, the assessment is not a factor in selecting one vendor over another.</t>
  </si>
  <si>
    <t>Cyber Security</t>
  </si>
  <si>
    <t>Our T&amp;Cs were influenced by the EEI language.</t>
  </si>
  <si>
    <t>The criteria and questionnaire contain a solid basis for assessing risk, with or without an endorsement.</t>
  </si>
  <si>
    <t>Jul 9, 2021 11:46:12 am</t>
  </si>
  <si>
    <t>Information obtained by our third party is at the direction of our company, which is informed by NATF Criteria.</t>
  </si>
  <si>
    <t>There is some push-back and discuss with vendors however, we come to agreement on responding.</t>
  </si>
  <si>
    <t>We use a Third-party to obtain responses to the questions in the questionnaire</t>
  </si>
  <si>
    <t>Our process includes a third party effort and an internal effort; all NATF questions are covered.</t>
  </si>
  <si>
    <t xml:space="preserve">In some cases, suppliers have questions about the relevance of questions and need to be educated on why the questionnaires are necessary. </t>
  </si>
  <si>
    <t>Business Leadership as needed</t>
  </si>
  <si>
    <t>While not a determining factor since we are already using it, we would like to see an endorsement by as many agencies as possible.</t>
  </si>
  <si>
    <t>A centralized repository for all of the answers to the NATF questionnaire is critical for both the vendor and utility communities</t>
  </si>
  <si>
    <t>Jul 8, 2021 4:19:58 pm</t>
  </si>
  <si>
    <t>We partner with a solution provider. Their questionnaire aligns with NATF criteria indirectly.</t>
  </si>
  <si>
    <t>See response to question #6</t>
  </si>
  <si>
    <t>No, the suppliers have not been receptive (please provide any details in the comment field</t>
  </si>
  <si>
    <t>we rely heavily on data driven vendor evaluations performed by our solution provider. Very few vendors have agreed to respond to the 400+ questionnaire.</t>
  </si>
  <si>
    <t>Yes, our third party includes some of the NATF questions (please provide any details in the comment field)</t>
  </si>
  <si>
    <t>No, the suppliers have not been receptive (please provide any details in the comment field)</t>
  </si>
  <si>
    <t>We base our risk assessment off known deficiencies and identify internal controls to mitiage risk. Rarely do we require a vendor to provide further remediation.</t>
  </si>
  <si>
    <t xml:space="preserve">We assume all findings are a risk and identify internal controls necessary to mitigate risk. </t>
  </si>
  <si>
    <t xml:space="preserve">We have not declined a purchase based on the risk assessment. We identify controls necessary to mitigate risks and proceed with procurement. </t>
  </si>
  <si>
    <t xml:space="preserve">We have existing functions that perform ongoing risk monitoring but it has not been fully integrated into the SCRM procedures. </t>
  </si>
  <si>
    <t xml:space="preserve">Our company does not need convincing of the value of the NATF questionnaire. The problem is it's magnitude and vendors' reluctance to complete it. </t>
  </si>
  <si>
    <t>Jul 8, 2021 4:59:22 pm</t>
  </si>
  <si>
    <t>They use a maturity assessment approach - not a tactical controls assessment</t>
  </si>
  <si>
    <t>Some vendors already used NATF, which we accepted.  Our preference is to use our contract language and the third party maturity assessment to manage risk.  We don't use NATF as a primary tool</t>
  </si>
  <si>
    <t>We ask for validation based on the risk of the product/service.  In low risk cases, we rely on the attestations of the vendor.  For higher risk cases, we request evidence of practices (done by our third party vendor)</t>
  </si>
  <si>
    <t>Not enough experience with this scenario yet to give a good answer</t>
  </si>
  <si>
    <t>We use scoring by third party maturity assessment, plus agreement to our contract language</t>
  </si>
  <si>
    <t>Can't always choose not to use a vendor - particularly for niche product areas or for compatibility with existing technology</t>
  </si>
  <si>
    <t>Prefer to use a third party due to resource constraints</t>
  </si>
  <si>
    <t>Jul 8, 2021 5:19:58 pm</t>
  </si>
  <si>
    <t>We request third-party verifications if the Vendor has them</t>
  </si>
  <si>
    <t>The results from our supply chain risk assessments determine if we will proceed with the Vendor and may influence how the product will be used.</t>
  </si>
  <si>
    <t>Jul 9, 2021 8:12:29 am</t>
  </si>
  <si>
    <t xml:space="preserve">We have adopted parts of the NATF model.  We have also used the following guidance in the development of our consolidated supply chain risk assessment process: NATF: Guidance for CIP-010-3 Software Integrity - Nov 6, 2017 NATF:  Cyber Security Supply Chain Risk Management Guidance - June 20, 2018 CIP-013-1 Implementation Guidance - April 3, 2019 NATF:  Cyber Security Supply Chain Criteria for Suppliers - July 30, 2019 NATF:  Cyber Security Supply Chain Criteria Application Guide - July 30, 2019  NATF:  Vendor Remote Access Guidance - December 4, 2019 </t>
  </si>
  <si>
    <t xml:space="preserve">We used the NATF Supply Chain Security Criteria for guidance when we developed our security supply chain program.  As result, we presently use third party audit report(s), SME knowledge &amp; experience with a vendor, established incident response processes, a questionnaire development by our procurement department, and any other data source deemed appropriate to obtain information for our supply chain security program.   Our risk assessment is broken down into five functional categories, BES Cyber System functionality and reliability, BES installation deployment &amp; transition, cyber security controls, transition between vendors, and a general category that groups financial and corporate aspects of the vendor.  This information is used to identify, evaluate and assess risk.  </t>
  </si>
  <si>
    <t>At the moment, we use Dun &amp; Bradstreet (D&amp;B) reporting to evaluate solvency, history and overall corporate structure of a vendor. However, we are also researching other solution providers.</t>
  </si>
  <si>
    <t>Please see answer to question number 8 above.</t>
  </si>
  <si>
    <t>Our company's procurement uses its own questionnaire as described in the answer to question 6.</t>
  </si>
  <si>
    <t>Please see answer to question 8.</t>
  </si>
  <si>
    <t>We have not had to request for a third party assessment at the moment because we have only completed assessment on existing vendors for purchases after October 1, 2020.  We already have sufficient work history and SME expertise to complete assessments.  However, our program allows for third party verifications/audits/certifications.  That stated, if a third party verification is necessary for new vendors, we will make the sufficient request at that time.</t>
  </si>
  <si>
    <t xml:space="preserve">As we previously identified, our plan does not presently utilize the NATF Questionnaire.  However, we have created our own risk identification and assessment process by utilizing NATF guidance (and other industry guidance).  We have also used some aspects of the NATF Supply Chain Security Criteria risk areas: (1) Access Control and Management, (2) Governance, (3) Incident Response, (4) Information Protection and (5) Vulnerability Management.  Access Control &amp; Management Our plan leverages our access management processes and controls to manage risk for physical, electronic and BCSI access.  However, we do evaluate risks (if applicable) associated with chain of custody and protection during delivery and/or installation.  We also evaluate risk associated with electronic access, interactive remote access, and system to system remote access. Governance Some of the supply chain criteria that fall under governance are risks that fall under the last or "General" category of our company's consolidated risk assessment.  More specifically we address risk related to the vendor's corporate structure, country of origin, insurance protections, financial health, risks as identified through an external assessment, and historical performance. Incident Response &amp; Vulnerability Management Both of these risk areas are addressed under our Cyber Security Controls category where we identify and evaluate risk associated with a vendor's incident management, vulnerability management, patch management (including integrity protection, authenticity verification and notification &amp; mitigation strategies), electronic access management, interactive remote access management and system to system remote access management. Information Protection Our company's consolidated plan leverages our information protection program to address issues that may arise to keep/ensure BSCI remains protected. </t>
  </si>
  <si>
    <t>We have not had a new vendor whose risks required a mitigation beyond those already stipulated in our contracts,</t>
  </si>
  <si>
    <t>Please see answer to question 17.</t>
  </si>
  <si>
    <t xml:space="preserve">We use a ranking/scoring methodology for our risk assessments.  Our risk assessment methodology first determines: •	The likelihood of a vendor's product/service adversely impacting the BES; then we determine;  •	The impact of the vendor's product/service on the BES. The likelihood AND impact of the risk is ranged as "high", "medium" or "low" across the five risk categories listed in question six above:  (1) BES Cyber System (BES) functionality and reliability, (2) BES installation deployment &amp; transition, (3) cyber security controls, (4) transition between vendors and a (4) general category. Any risk ranked as medium or high has to be mitigated.   </t>
  </si>
  <si>
    <t>The risk assessment results are used to negotiate terms and conditions should that be necessary to mitigate any assessed risk.  Our plan also incorporates sample contract language that could be used in negotiations.</t>
  </si>
  <si>
    <t>Our consolidated supply chain risk management plan requires assessment input from all stake holders of the product or service.  This includes, but is not limited to, a multi-disciplinary team made up of SMEs, Legal/Procurement department, compliance, and the department making the purchase.</t>
  </si>
  <si>
    <t>We have updated the T&amp;C's of our general services agreement.  We have also updated purchase order terms and conditions as well as our access management contract language (Security Requirements Certification Agreement).  Our updated General Service Agreement is influenced by language from the EEI Procurement Terms.</t>
  </si>
  <si>
    <t xml:space="preserve">We have added controls around our access management and asset management processes which places a halt on BES access or BES cyber system installation if no assessment is on file. </t>
  </si>
  <si>
    <t>Jul 9, 2021 11:23:58 am</t>
  </si>
  <si>
    <t>We are subject to NERC CIP-013 requirements.</t>
  </si>
  <si>
    <t>We have partnered with the Department of Energy (DOE) SCRM to obtain supplier information.</t>
  </si>
  <si>
    <t>The DOE SCRM developed a customizable questionnaire with a series of up to nineteen (19) control questionnaires. These control questionnaires are mapped to the NERC-CIP, NIST 800-53, and NIST 800-161 special publications.</t>
  </si>
  <si>
    <t>While the majority of our suppliers have been receptive, some have refused to respond. Not all have provided specific concerns, however examples include confidentiality, technical resource availability, and maturity level concerns.</t>
  </si>
  <si>
    <t>DOE SCRM questionnaire is influenced by the NATF questionnaire; however, responses may require translation.</t>
  </si>
  <si>
    <t>Third party verifications may be submitted as part of the attestation to controls; however, they are not requested.</t>
  </si>
  <si>
    <t>The process is immature; however, indications are that suppliers are willing to improve in this space.</t>
  </si>
  <si>
    <t>We have established a risk tolerance threshold with Senior Management elevated risk decisions.</t>
  </si>
  <si>
    <t>We utilize a cross functional team to review third-party risk assessments and develop mitigations based on identified risks.</t>
  </si>
  <si>
    <t>We have developed Supply Chain Security specific Terms and Conditions to be included in technology procurement solicitations.</t>
  </si>
  <si>
    <t>Our DOE third-party SCRM service reassesses vendors during the timeframes determined by business criticality.</t>
  </si>
  <si>
    <t>NATF and DOE SCRM alignment would be very beneficial.</t>
  </si>
  <si>
    <t>Jul 9, 2021 2:29:00 pm</t>
  </si>
  <si>
    <t>We adopt the portions of the NATF Supply Chain Security Assessment Model that make sense for our company since we're a smaller utility.</t>
  </si>
  <si>
    <t>The NATF questionnaire does require some education for vendors that are not electric utility industry specific and some are reluctant to complete it.</t>
  </si>
  <si>
    <t>Some vendors, such as wholesalers, do not have this level of third-party verifications.</t>
  </si>
  <si>
    <t>We have not had this situation yet.</t>
  </si>
  <si>
    <t>We have not had any mitigating implementations.</t>
  </si>
  <si>
    <t>We are not monitoring the business health of vendors.  The cost of a third-party monitoring solution is not beneficial to us.</t>
  </si>
  <si>
    <t>NATF could possibly educate and implore vendors (even industry specific vendors) to adopt the Model.  This may help encourage more vendor participation so that when entities request vendors to complete the questionnaire the vendors might either be willing to complete the questionnaire or have a questionnaire already completed.</t>
  </si>
  <si>
    <t>Jul 9, 2021 2:39:53 pm</t>
  </si>
  <si>
    <t>Supply chain security is a critical input into our supply chain and NERC CIP 13 strategies.</t>
  </si>
  <si>
    <t>We use a proprietary questionnaire that is influenced by the NATF criteria, but we will also accept a vendor's response if they submit a response based on the NATF criteria.</t>
  </si>
  <si>
    <t>Yes, our solution provider has our proprietary questionnaire which is influenced by the NATF criteria.</t>
  </si>
  <si>
    <t>Generally, utility industry suppliers are receptive, but vendors that cross industries are less receptive and want to use other responses that are already prepared (e.g., SOC 2).</t>
  </si>
  <si>
    <t>Yes, but I do not know if some or all NATF questions are used (please provide any details in the comment field)</t>
  </si>
  <si>
    <t>We have another source / solution provider that we use during our assessment process.</t>
  </si>
  <si>
    <t>We've tiered our vendors based on the products that we purchase and risk assess the vendors that are in the highest (riskiest) tiers.</t>
  </si>
  <si>
    <t>Depending on the tier of the vendor, there are either annual or every other year reviews to verify that the vendor is still fulfilling their contractual cyber security obligations.</t>
  </si>
  <si>
    <t>We are committed to our risk assessment program, which has been heavily influenced by the NATF Criteria and Questionnaire, so additional endorsement wouldn't cause this to change.</t>
  </si>
  <si>
    <t>Total Not Applicable</t>
  </si>
  <si>
    <t>The Industry Organizations Metrics Team</t>
  </si>
  <si>
    <t>Open Distribution</t>
  </si>
  <si>
    <t>Copyright © 2021 North American Transmission Forum.  Not for sale or commercial use.  All rights reserved.</t>
  </si>
  <si>
    <t xml:space="preserve">Open Distribution for Supply Chain Materials      </t>
  </si>
  <si>
    <t>The NATF permits the use of the content contained herein (“Content”), without modification; however, any such use must include this notice and reference the associated NATF document name &amp; version number. The Content is provided on an “as is” basis. The NATF makes no and hereby disclaims all representations or warranties (express or implied) relating to the Content. The NATF shall not be liable for any damages arising directly or indirectly from the Content or use thereof. By using the Content, you hereby agree to defend, indemnify, and hold the NATF harmless from and against all claims arising from such use.</t>
  </si>
  <si>
    <t>We are working with a solution provider to consolidate the various Vendor Risk Assessments, including the CIP-013 assessment (referred to as the Vendor Cyber Security Assessment, or VCSA), into one assessment. Parts of the NATF model were used to develop the VCSA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</si>
</sst>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m/d/yy\ h:mm;@"/>
  </numFmts>
  <fonts count="25" x14ac:knownFonts="1">
    <font>
      <sz val="10"/>
      <name val="Microsoft Sans Serif"/>
    </font>
    <font>
      <sz val="11"/>
      <color theme="1"/>
      <name val="Calibri"/>
      <family val="2"/>
      <scheme val="minor"/>
    </font>
    <font>
      <sz val="10"/>
      <name val="Microsoft Sans Serif"/>
      <family val="2"/>
    </font>
    <font>
      <sz val="11"/>
      <color rgb="FFFF0000"/>
      <name val="Calibri"/>
      <family val="2"/>
      <scheme val="minor"/>
    </font>
    <font>
      <b/>
      <sz val="11"/>
      <color theme="1"/>
      <name val="Calibri"/>
      <family val="2"/>
      <scheme val="minor"/>
    </font>
    <font>
      <sz val="11"/>
      <name val="Calibri"/>
      <family val="2"/>
      <scheme val="minor"/>
    </font>
    <font>
      <b/>
      <sz val="9"/>
      <color indexed="81"/>
      <name val="Tahoma"/>
      <family val="2"/>
    </font>
    <font>
      <sz val="9"/>
      <color indexed="81"/>
      <name val="Tahoma"/>
      <family val="2"/>
    </font>
    <font>
      <b/>
      <sz val="10"/>
      <name val="Microsoft Sans Serif"/>
      <family val="2"/>
    </font>
    <font>
      <b/>
      <sz val="11"/>
      <color rgb="FFFF0000"/>
      <name val="Calibri"/>
      <family val="2"/>
      <scheme val="minor"/>
    </font>
    <font>
      <sz val="10"/>
      <name val="MS Sans Serif"/>
    </font>
    <font>
      <sz val="10"/>
      <name val="MS Sans Serif"/>
      <family val="2"/>
    </font>
    <font>
      <sz val="11"/>
      <name val="Calibri"/>
      <family val="2"/>
    </font>
    <font>
      <b/>
      <sz val="10"/>
      <name val="Microsoft Sans Serif"/>
      <family val="2"/>
    </font>
    <font>
      <sz val="10"/>
      <name val="Microsoft Sans Serif"/>
      <family val="2"/>
    </font>
    <font>
      <sz val="10"/>
      <name val="Microsoft Sans Serif"/>
      <family val="2"/>
    </font>
    <font>
      <sz val="10"/>
      <name val="Microsoft Sans Serif"/>
      <family val="2"/>
    </font>
    <font>
      <b/>
      <sz val="10"/>
      <color rgb="FFFF0000"/>
      <name val="Calibri"/>
      <family val="2"/>
      <scheme val="minor"/>
    </font>
    <font>
      <b/>
      <sz val="10"/>
      <name val="Microsoft Sans Serif"/>
      <family val="2"/>
    </font>
    <font>
      <sz val="10"/>
      <name val="Microsoft Sans Serif"/>
      <family val="2"/>
    </font>
    <font>
      <b/>
      <i/>
      <sz val="11"/>
      <color theme="1"/>
      <name val="Calibri"/>
      <family val="2"/>
      <scheme val="minor"/>
    </font>
    <font>
      <b/>
      <sz val="10"/>
      <color rgb="FFFF0000"/>
      <name val="Microsoft Sans Serif"/>
      <family val="2"/>
    </font>
    <font>
      <b/>
      <sz val="10"/>
      <color theme="4" tint="-0.499984740745262"/>
      <name val="Microsoft Sans Serif"/>
      <family val="2"/>
    </font>
    <font>
      <b/>
      <sz val="10"/>
      <name val="Calibri"/>
      <family val="2"/>
      <scheme val="minor"/>
    </font>
    <font>
      <b/>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DDD9C4"/>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2" fillId="0" borderId="0"/>
    <xf numFmtId="0" fontId="10" fillId="0" borderId="0"/>
    <xf numFmtId="0" fontId="11" fillId="0" borderId="0"/>
    <xf numFmtId="0" fontId="1" fillId="0" borderId="0"/>
    <xf numFmtId="0" fontId="1" fillId="0" borderId="0"/>
    <xf numFmtId="0" fontId="11" fillId="0" borderId="0"/>
    <xf numFmtId="0" fontId="11" fillId="0" borderId="0"/>
  </cellStyleXfs>
  <cellXfs count="68">
    <xf numFmtId="0" fontId="0" fillId="0" borderId="0" xfId="0"/>
    <xf numFmtId="0" fontId="0" fillId="0" borderId="0" xfId="0" applyAlignment="1">
      <alignment vertical="top" wrapText="1"/>
    </xf>
    <xf numFmtId="49" fontId="0" fillId="0" borderId="0" xfId="0" applyNumberFormat="1" applyAlignment="1">
      <alignment vertical="top" wrapText="1"/>
    </xf>
    <xf numFmtId="49" fontId="5" fillId="0" borderId="0" xfId="0" applyNumberFormat="1" applyFont="1" applyAlignment="1">
      <alignment vertical="top" wrapText="1"/>
    </xf>
    <xf numFmtId="0" fontId="8" fillId="2" borderId="0" xfId="0" applyFont="1" applyFill="1" applyAlignment="1">
      <alignment vertical="top" wrapText="1"/>
    </xf>
    <xf numFmtId="0" fontId="8" fillId="7" borderId="1" xfId="0" applyFont="1" applyFill="1" applyBorder="1" applyAlignment="1">
      <alignment horizontal="left" vertical="top" wrapText="1"/>
    </xf>
    <xf numFmtId="0" fontId="0" fillId="0" borderId="0" xfId="0" quotePrefix="1"/>
    <xf numFmtId="0" fontId="2" fillId="0" borderId="0" xfId="0" quotePrefix="1" applyFont="1"/>
    <xf numFmtId="0" fontId="4" fillId="0" borderId="1" xfId="0" applyFont="1" applyBorder="1" applyAlignment="1" applyProtection="1">
      <alignment horizontal="center" wrapText="1"/>
      <protection locked="0"/>
    </xf>
    <xf numFmtId="0" fontId="2" fillId="0" borderId="0" xfId="0" applyFont="1" applyProtection="1">
      <protection locked="0"/>
    </xf>
    <xf numFmtId="0" fontId="0" fillId="0" borderId="0" xfId="0" applyProtection="1">
      <protection locked="0"/>
    </xf>
    <xf numFmtId="0" fontId="4" fillId="0" borderId="1" xfId="0" applyFont="1" applyBorder="1" applyAlignment="1" applyProtection="1">
      <alignment horizontal="right" wrapText="1"/>
      <protection locked="0"/>
    </xf>
    <xf numFmtId="0" fontId="4" fillId="3" borderId="1" xfId="0" applyFont="1" applyFill="1" applyBorder="1" applyAlignment="1" applyProtection="1">
      <alignment wrapText="1"/>
      <protection locked="0"/>
    </xf>
    <xf numFmtId="49" fontId="0" fillId="0" borderId="0" xfId="0" applyNumberFormat="1" applyAlignment="1" applyProtection="1">
      <alignment vertical="top" wrapText="1"/>
      <protection locked="0"/>
    </xf>
    <xf numFmtId="0" fontId="0" fillId="0" borderId="0" xfId="0" applyAlignment="1" applyProtection="1">
      <alignment vertical="center" wrapText="1"/>
      <protection locked="0"/>
    </xf>
    <xf numFmtId="49" fontId="5" fillId="0" borderId="0" xfId="0" applyNumberFormat="1" applyFont="1" applyAlignment="1" applyProtection="1">
      <alignment vertical="top" wrapText="1"/>
      <protection locked="0"/>
    </xf>
    <xf numFmtId="0" fontId="9" fillId="3" borderId="2" xfId="0" applyFont="1" applyFill="1" applyBorder="1" applyAlignment="1" applyProtection="1">
      <alignment horizontal="right" wrapText="1"/>
      <protection locked="0"/>
    </xf>
    <xf numFmtId="0" fontId="4" fillId="3" borderId="2" xfId="0" applyFont="1" applyFill="1" applyBorder="1" applyAlignment="1" applyProtection="1">
      <alignment wrapText="1"/>
      <protection locked="0"/>
    </xf>
    <xf numFmtId="0" fontId="4" fillId="4" borderId="1" xfId="0" applyFont="1" applyFill="1" applyBorder="1" applyAlignment="1">
      <alignment horizontal="left" textRotation="90" wrapText="1"/>
    </xf>
    <xf numFmtId="0" fontId="2" fillId="0" borderId="0" xfId="0" applyFont="1"/>
    <xf numFmtId="164" fontId="4" fillId="4" borderId="1" xfId="0" applyNumberFormat="1" applyFont="1" applyFill="1" applyBorder="1" applyAlignment="1">
      <alignment wrapText="1"/>
    </xf>
    <xf numFmtId="0" fontId="0" fillId="0" borderId="1" xfId="0" applyBorder="1" applyAlignment="1">
      <alignment wrapText="1"/>
    </xf>
    <xf numFmtId="0" fontId="8" fillId="0" borderId="0" xfId="0" applyFont="1"/>
    <xf numFmtId="0" fontId="12" fillId="0" borderId="0" xfId="0" applyFont="1"/>
    <xf numFmtId="0" fontId="0" fillId="0" borderId="0" xfId="0" applyAlignment="1">
      <alignment vertical="center" wrapText="1"/>
    </xf>
    <xf numFmtId="49" fontId="3" fillId="0" borderId="0" xfId="0" applyNumberFormat="1" applyFont="1" applyAlignment="1">
      <alignment vertical="top" wrapText="1"/>
    </xf>
    <xf numFmtId="49" fontId="2" fillId="0" borderId="0" xfId="0" applyNumberFormat="1" applyFont="1" applyAlignment="1">
      <alignment vertical="top" wrapText="1"/>
    </xf>
    <xf numFmtId="0" fontId="8" fillId="0" borderId="0" xfId="0" applyFont="1" applyAlignment="1">
      <alignment vertical="top" wrapText="1"/>
    </xf>
    <xf numFmtId="0" fontId="2" fillId="0" borderId="1" xfId="0" applyFont="1" applyBorder="1" applyAlignment="1">
      <alignment wrapText="1"/>
    </xf>
    <xf numFmtId="0" fontId="12" fillId="0" borderId="0" xfId="0" applyFont="1" applyAlignment="1">
      <alignment wrapText="1"/>
    </xf>
    <xf numFmtId="0" fontId="0" fillId="0" borderId="0" xfId="0" applyAlignment="1">
      <alignment wrapText="1"/>
    </xf>
    <xf numFmtId="0" fontId="13" fillId="2" borderId="0" xfId="0" applyFont="1" applyFill="1"/>
    <xf numFmtId="0" fontId="13" fillId="5" borderId="0" xfId="0" applyFont="1" applyFill="1"/>
    <xf numFmtId="0" fontId="13" fillId="2" borderId="0" xfId="0" applyFont="1" applyFill="1" applyAlignment="1">
      <alignment wrapText="1"/>
    </xf>
    <xf numFmtId="0" fontId="14" fillId="0" borderId="0" xfId="0" applyFont="1"/>
    <xf numFmtId="0" fontId="15" fillId="6" borderId="0" xfId="0" applyFont="1" applyFill="1"/>
    <xf numFmtId="0" fontId="15" fillId="0" borderId="0" xfId="0" applyFont="1"/>
    <xf numFmtId="0" fontId="16" fillId="0" borderId="0" xfId="0" applyFont="1" applyProtection="1">
      <protection locked="0"/>
    </xf>
    <xf numFmtId="0" fontId="17" fillId="0" borderId="0" xfId="0" applyFont="1" applyAlignment="1" applyProtection="1">
      <alignment horizontal="right"/>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0" fontId="18" fillId="0" borderId="0" xfId="0" applyFont="1" applyAlignment="1" applyProtection="1">
      <alignment horizontal="right"/>
      <protection locked="0"/>
    </xf>
    <xf numFmtId="0" fontId="16" fillId="8" borderId="0" xfId="0" applyFont="1" applyFill="1"/>
    <xf numFmtId="164" fontId="16" fillId="8" borderId="0" xfId="0" applyNumberFormat="1" applyFont="1" applyFill="1" applyAlignment="1">
      <alignment horizontal="left"/>
    </xf>
    <xf numFmtId="0" fontId="18" fillId="0" borderId="0" xfId="0" applyFont="1" applyProtection="1">
      <protection locked="0"/>
    </xf>
    <xf numFmtId="0" fontId="19" fillId="0" borderId="0" xfId="0" applyFont="1" applyProtection="1">
      <protection locked="0"/>
    </xf>
    <xf numFmtId="0" fontId="16" fillId="0" borderId="0" xfId="0" quotePrefix="1" applyFont="1" applyProtection="1">
      <protection locked="0"/>
    </xf>
    <xf numFmtId="0" fontId="20" fillId="3" borderId="1" xfId="0" applyFont="1" applyFill="1" applyBorder="1" applyAlignment="1" applyProtection="1">
      <alignment wrapText="1"/>
      <protection locked="0"/>
    </xf>
    <xf numFmtId="49" fontId="0" fillId="9" borderId="0" xfId="0" applyNumberFormat="1" applyFill="1" applyAlignment="1">
      <alignment vertical="top" wrapText="1"/>
    </xf>
    <xf numFmtId="49" fontId="0" fillId="0" borderId="0" xfId="0" applyNumberFormat="1" applyFont="1" applyAlignment="1">
      <alignment vertical="top" wrapText="1"/>
    </xf>
    <xf numFmtId="0" fontId="2" fillId="9" borderId="0" xfId="1" applyFill="1" applyAlignment="1">
      <alignment horizontal="left" vertical="top"/>
    </xf>
    <xf numFmtId="0" fontId="2" fillId="0" borderId="0" xfId="1" applyAlignment="1">
      <alignment horizontal="left" vertical="top"/>
    </xf>
    <xf numFmtId="0" fontId="2" fillId="0" borderId="0" xfId="1" applyAlignment="1">
      <alignment horizontal="left" vertical="top" wrapText="1"/>
    </xf>
    <xf numFmtId="0" fontId="2" fillId="0" borderId="0" xfId="1"/>
    <xf numFmtId="0" fontId="8" fillId="0" borderId="0" xfId="1" applyFont="1" applyAlignment="1">
      <alignment vertical="top"/>
    </xf>
    <xf numFmtId="0" fontId="22" fillId="0" borderId="0" xfId="1" applyFont="1" applyAlignment="1">
      <alignment vertical="top" wrapText="1"/>
    </xf>
    <xf numFmtId="164" fontId="22" fillId="0" borderId="0" xfId="1" applyNumberFormat="1" applyFont="1" applyAlignment="1">
      <alignment horizontal="left" vertical="top"/>
    </xf>
    <xf numFmtId="0" fontId="8" fillId="0" borderId="3" xfId="1" applyFont="1" applyBorder="1" applyAlignment="1">
      <alignment vertical="top"/>
    </xf>
    <xf numFmtId="0" fontId="8" fillId="7" borderId="1" xfId="1" applyFont="1" applyFill="1" applyBorder="1" applyAlignment="1">
      <alignment horizontal="left" vertical="top" wrapText="1"/>
    </xf>
    <xf numFmtId="165" fontId="2" fillId="0" borderId="1" xfId="1" applyNumberFormat="1" applyBorder="1" applyAlignment="1">
      <alignment horizontal="left" vertical="top" wrapText="1"/>
    </xf>
    <xf numFmtId="0" fontId="2" fillId="0" borderId="1" xfId="1" applyBorder="1" applyAlignment="1">
      <alignment horizontal="left" vertical="top" wrapText="1"/>
    </xf>
    <xf numFmtId="0" fontId="21" fillId="6" borderId="1" xfId="1" applyFont="1" applyFill="1" applyBorder="1" applyAlignment="1">
      <alignment horizontal="right" vertical="top"/>
    </xf>
    <xf numFmtId="0" fontId="21" fillId="4" borderId="4" xfId="1" applyFont="1" applyFill="1" applyBorder="1" applyAlignment="1">
      <alignment horizontal="left" vertical="top"/>
    </xf>
    <xf numFmtId="0" fontId="21" fillId="0" borderId="0" xfId="1" applyFont="1" applyAlignment="1">
      <alignment horizontal="left" vertical="top"/>
    </xf>
    <xf numFmtId="0" fontId="2" fillId="8" borderId="0" xfId="0" applyFont="1" applyFill="1"/>
    <xf numFmtId="0" fontId="23" fillId="0" borderId="0" xfId="0" applyFont="1" applyAlignment="1" applyProtection="1">
      <alignment horizontal="right"/>
      <protection locked="0"/>
    </xf>
    <xf numFmtId="0" fontId="22" fillId="3" borderId="0" xfId="1" quotePrefix="1" applyFont="1" applyFill="1" applyAlignment="1">
      <alignment horizontal="left" vertical="top" wrapText="1"/>
    </xf>
    <xf numFmtId="0" fontId="24" fillId="9" borderId="0" xfId="0" applyFont="1" applyFill="1"/>
  </cellXfs>
  <cellStyles count="8">
    <cellStyle name="Normal" xfId="0" builtinId="0"/>
    <cellStyle name="Normal 2" xfId="1" xr:uid="{00000000-0005-0000-0000-000001000000}"/>
    <cellStyle name="Normal 2 2" xfId="3" xr:uid="{00000000-0005-0000-0000-000002000000}"/>
    <cellStyle name="Normal 3" xfId="4" xr:uid="{00000000-0005-0000-0000-000003000000}"/>
    <cellStyle name="Normal 3 2" xfId="5" xr:uid="{00000000-0005-0000-0000-000004000000}"/>
    <cellStyle name="Normal 4" xfId="6" xr:uid="{00000000-0005-0000-0000-000005000000}"/>
    <cellStyle name="Normal 4 2" xfId="7" xr:uid="{00000000-0005-0000-0000-000006000000}"/>
    <cellStyle name="Normal 5" xfId="2" xr:uid="{00000000-0005-0000-0000-000007000000}"/>
  </cellStyles>
  <dxfs count="1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C0D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76199</xdr:colOff>
      <xdr:row>4</xdr:row>
      <xdr:rowOff>140111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r="60494" b="57097"/>
        <a:stretch/>
      </xdr:blipFill>
      <xdr:spPr>
        <a:xfrm>
          <a:off x="0" y="0"/>
          <a:ext cx="1819274" cy="787811"/>
        </a:xfrm>
        <a:prstGeom prst="rect">
          <a:avLst/>
        </a:prstGeom>
      </xdr:spPr>
    </xdr:pic>
    <xdr:clientData/>
  </xdr:twoCellAnchor>
  <xdr:oneCellAnchor>
    <xdr:from>
      <xdr:col>0</xdr:col>
      <xdr:colOff>0</xdr:colOff>
      <xdr:row>27</xdr:row>
      <xdr:rowOff>123824</xdr:rowOff>
    </xdr:from>
    <xdr:ext cx="5695950" cy="292417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4495799"/>
          <a:ext cx="5695950" cy="2924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Open Distribution for Supply Chain Materials      </a:t>
          </a:r>
        </a:p>
        <a:p>
          <a:r>
            <a:rPr lang="en-US" sz="1100">
              <a:solidFill>
                <a:schemeClr val="tx1"/>
              </a:solidFill>
              <a:effectLst/>
              <a:latin typeface="+mn-lt"/>
              <a:ea typeface="+mn-ea"/>
              <a:cs typeface="+mn-cs"/>
            </a:rPr>
            <a:t>Copyright © 2021 North American Transmission Forum.  Not for sale or commercial use.  All rights reserved.</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Disclaimer</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NATF permits the use of the content contained herein (“Content”), without modification; however, any such use must include this notice and reference the associated NATF document name &amp; version number. The Content is provided on an “as is” basis. The NATF makes no and hereby disclaims all representations or warranties (express or implied) relating to the Content. The NATF shall not be liable for any damages arising directly or indirectly from the Content or use thereof. By using the Content, you hereby agree to defend, indemnify, and hold the NATF harmless from and against all claims arising from such use.</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ivate2.trans-forum.net/Users/LEstep/AppData/Local/Microsoft/Windows/Temporary%20Internet%20Files/Content.Outlook/B2QF4QKN/Template%20for%20Survey%20Results%20-%20survey%20name%20ddMmmyyyy%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Results"/>
      <sheetName val="Member Company Pick-List"/>
    </sheetNames>
    <sheetDataSet>
      <sheetData sheetId="0"/>
      <sheetData sheetId="1">
        <row r="1">
          <cell r="A1" t="str">
            <v>&lt;insert requesting member name here&gt;</v>
          </cell>
        </row>
        <row r="2">
          <cell r="A2" t="str">
            <v>Alabama Power</v>
          </cell>
        </row>
        <row r="3">
          <cell r="A3" t="str">
            <v>AltaLink</v>
          </cell>
        </row>
        <row r="4">
          <cell r="A4" t="str">
            <v>Ameren</v>
          </cell>
        </row>
        <row r="5">
          <cell r="A5" t="str">
            <v>American Electric Power</v>
          </cell>
        </row>
        <row r="6">
          <cell r="A6" t="str">
            <v>American Transmission Co</v>
          </cell>
        </row>
        <row r="7">
          <cell r="A7" t="str">
            <v>Arizona Public Service Company</v>
          </cell>
        </row>
        <row r="8">
          <cell r="A8" t="str">
            <v>Associated Electric Cooperative Inc</v>
          </cell>
        </row>
        <row r="9">
          <cell r="A9" t="str">
            <v>Atlantic City Electric Company</v>
          </cell>
        </row>
        <row r="10">
          <cell r="A10" t="str">
            <v>Baltimore Gas &amp; Electric Company</v>
          </cell>
        </row>
        <row r="11">
          <cell r="A11" t="str">
            <v>Basin Electric Power Cooperative</v>
          </cell>
        </row>
        <row r="12">
          <cell r="A12" t="str">
            <v>Berkshire Hathaway Energy</v>
          </cell>
        </row>
        <row r="13">
          <cell r="A13" t="str">
            <v>Bonneville Power Administration</v>
          </cell>
        </row>
        <row r="14">
          <cell r="A14" t="str">
            <v>California ISO</v>
          </cell>
        </row>
        <row r="15">
          <cell r="A15" t="str">
            <v>CenterPoint Energy</v>
          </cell>
        </row>
        <row r="16">
          <cell r="A16" t="str">
            <v>Colorado Springs Utilities</v>
          </cell>
        </row>
        <row r="17">
          <cell r="A17" t="str">
            <v>Commonwealth Edison Company</v>
          </cell>
        </row>
        <row r="18">
          <cell r="A18" t="str">
            <v>Con Edison</v>
          </cell>
        </row>
        <row r="19">
          <cell r="A19" t="str">
            <v>Consolidated Edison Company of New York</v>
          </cell>
        </row>
        <row r="20">
          <cell r="A20" t="str">
            <v>Dairyland Power Cooperative</v>
          </cell>
        </row>
        <row r="21">
          <cell r="A21" t="str">
            <v>Dayton Power and Light Company</v>
          </cell>
        </row>
        <row r="22">
          <cell r="A22" t="str">
            <v>Delmarva Power &amp; Light Company</v>
          </cell>
        </row>
        <row r="23">
          <cell r="A23" t="str">
            <v>Dominion Virginia Power</v>
          </cell>
        </row>
        <row r="24">
          <cell r="A24" t="str">
            <v>Duke Energy</v>
          </cell>
        </row>
        <row r="25">
          <cell r="A25" t="str">
            <v>Duke Energy Carolinas</v>
          </cell>
        </row>
        <row r="26">
          <cell r="A26" t="str">
            <v>Duke Energy Florida</v>
          </cell>
        </row>
        <row r="27">
          <cell r="A27" t="str">
            <v>Duke Energy Indiana</v>
          </cell>
        </row>
        <row r="28">
          <cell r="A28" t="str">
            <v>Duke Energy Kentucky</v>
          </cell>
        </row>
        <row r="29">
          <cell r="A29" t="str">
            <v>Duke Energy Ohio</v>
          </cell>
        </row>
        <row r="30">
          <cell r="A30" t="str">
            <v>Duke Energy Progress</v>
          </cell>
        </row>
        <row r="31">
          <cell r="A31" t="str">
            <v>Duquesne Light</v>
          </cell>
        </row>
        <row r="32">
          <cell r="A32" t="str">
            <v>El Paso Electric Company</v>
          </cell>
        </row>
        <row r="33">
          <cell r="A33" t="str">
            <v>Entergy</v>
          </cell>
        </row>
        <row r="34">
          <cell r="A34" t="str">
            <v>ERCOT</v>
          </cell>
        </row>
        <row r="35">
          <cell r="A35" t="str">
            <v>Eversource</v>
          </cell>
        </row>
        <row r="36">
          <cell r="A36" t="str">
            <v>Exelon</v>
          </cell>
        </row>
        <row r="37">
          <cell r="A37" t="str">
            <v>FirstEnergy</v>
          </cell>
        </row>
        <row r="38">
          <cell r="A38" t="str">
            <v>Florida Power &amp; Light Company</v>
          </cell>
        </row>
        <row r="39">
          <cell r="A39" t="str">
            <v>Georgia Power</v>
          </cell>
        </row>
        <row r="40">
          <cell r="A40" t="str">
            <v>Georgia System Operations Corporation</v>
          </cell>
        </row>
        <row r="41">
          <cell r="A41" t="str">
            <v>Georgia Transmission</v>
          </cell>
        </row>
        <row r="42">
          <cell r="A42" t="str">
            <v>Great River Energy</v>
          </cell>
        </row>
        <row r="43">
          <cell r="A43" t="str">
            <v>Gulf Power</v>
          </cell>
        </row>
        <row r="44">
          <cell r="A44" t="str">
            <v>Hoosier Energy</v>
          </cell>
        </row>
        <row r="45">
          <cell r="A45" t="str">
            <v>Hydro One</v>
          </cell>
        </row>
        <row r="46">
          <cell r="A46" t="str">
            <v>Hydro-Quebec TransEnergie</v>
          </cell>
        </row>
        <row r="47">
          <cell r="A47" t="str">
            <v>Indiana-Kentucky Electric Corporation</v>
          </cell>
        </row>
        <row r="48">
          <cell r="A48" t="str">
            <v>ISO New England</v>
          </cell>
        </row>
        <row r="49">
          <cell r="A49" t="str">
            <v>ITCTransmission</v>
          </cell>
        </row>
        <row r="50">
          <cell r="A50" t="str">
            <v>JEA</v>
          </cell>
        </row>
        <row r="51">
          <cell r="A51" t="str">
            <v>Kansas City Power &amp; Light Company</v>
          </cell>
        </row>
        <row r="52">
          <cell r="A52" t="str">
            <v>LCRA Transmission Services Corporation</v>
          </cell>
        </row>
        <row r="53">
          <cell r="A53" t="str">
            <v>LG&amp;E &amp; KU Energy</v>
          </cell>
        </row>
        <row r="54">
          <cell r="A54" t="str">
            <v>Lincoln Electric System</v>
          </cell>
        </row>
        <row r="55">
          <cell r="A55" t="str">
            <v>Los Angeles Department of Water and Power</v>
          </cell>
        </row>
        <row r="56">
          <cell r="A56" t="str">
            <v>Manitoba Hydro</v>
          </cell>
        </row>
        <row r="57">
          <cell r="A57" t="str">
            <v>Memphis Light Gas and Water</v>
          </cell>
        </row>
        <row r="58">
          <cell r="A58" t="str">
            <v>MidAmerican Energy Company</v>
          </cell>
        </row>
        <row r="59">
          <cell r="A59" t="str">
            <v>Minnesota Power</v>
          </cell>
        </row>
        <row r="60">
          <cell r="A60" t="str">
            <v>MISO</v>
          </cell>
        </row>
        <row r="61">
          <cell r="A61" t="str">
            <v>Mississippi Power</v>
          </cell>
        </row>
        <row r="62">
          <cell r="A62" t="str">
            <v>Montana-Dakota Utilities Co</v>
          </cell>
        </row>
        <row r="63">
          <cell r="A63" t="str">
            <v>National Grid</v>
          </cell>
        </row>
        <row r="64">
          <cell r="A64" t="str">
            <v>Nebraska Public Power District</v>
          </cell>
        </row>
        <row r="65">
          <cell r="A65" t="str">
            <v>Nevada Power Company</v>
          </cell>
        </row>
        <row r="66">
          <cell r="A66" t="str">
            <v>New York ISO</v>
          </cell>
        </row>
        <row r="67">
          <cell r="A67" t="str">
            <v>New York Power Authority</v>
          </cell>
        </row>
        <row r="68">
          <cell r="A68" t="str">
            <v>Northern Indiana Public Service Company</v>
          </cell>
        </row>
        <row r="69">
          <cell r="A69" t="str">
            <v>Northern States Power - Minnesota</v>
          </cell>
        </row>
        <row r="70">
          <cell r="A70" t="str">
            <v>Northern States Power - Wisconsin</v>
          </cell>
        </row>
        <row r="71">
          <cell r="A71" t="str">
            <v>NorthWestern Energy</v>
          </cell>
        </row>
        <row r="72">
          <cell r="A72" t="str">
            <v>NV Energy</v>
          </cell>
        </row>
        <row r="73">
          <cell r="A73" t="str">
            <v>Ohio Valley Electric Corporation</v>
          </cell>
        </row>
        <row r="74">
          <cell r="A74" t="str">
            <v>Oklahoma Gas and Electric Company</v>
          </cell>
        </row>
        <row r="75">
          <cell r="A75" t="str">
            <v>Omaha Public Power District</v>
          </cell>
        </row>
        <row r="76">
          <cell r="A76" t="str">
            <v>Oncor</v>
          </cell>
        </row>
        <row r="77">
          <cell r="A77" t="str">
            <v>Orange and Rockland Utilities</v>
          </cell>
        </row>
        <row r="78">
          <cell r="A78" t="str">
            <v>Otter Tail Power Company</v>
          </cell>
        </row>
        <row r="79">
          <cell r="A79" t="str">
            <v>Pacific Gas and Electric Company</v>
          </cell>
        </row>
        <row r="80">
          <cell r="A80" t="str">
            <v>PacifiCorp</v>
          </cell>
        </row>
        <row r="81">
          <cell r="A81" t="str">
            <v>PECO Energy</v>
          </cell>
        </row>
        <row r="82">
          <cell r="A82" t="str">
            <v>Pepco Holdings</v>
          </cell>
        </row>
        <row r="83">
          <cell r="A83" t="str">
            <v>PJM Interconnection</v>
          </cell>
        </row>
        <row r="84">
          <cell r="A84" t="str">
            <v>Platte River Power Authority</v>
          </cell>
        </row>
        <row r="85">
          <cell r="A85" t="str">
            <v>Potomac Electric Power Company</v>
          </cell>
        </row>
        <row r="86">
          <cell r="A86" t="str">
            <v>PowerSouth Energy Cooperative</v>
          </cell>
        </row>
        <row r="87">
          <cell r="A87" t="str">
            <v>PPL</v>
          </cell>
        </row>
        <row r="88">
          <cell r="A88" t="str">
            <v>Public Service Company of Colorado</v>
          </cell>
        </row>
        <row r="89">
          <cell r="A89" t="str">
            <v>Public Service Electric and Gas</v>
          </cell>
        </row>
        <row r="90">
          <cell r="A90" t="str">
            <v>Sacramento Municipal Utility District</v>
          </cell>
        </row>
        <row r="91">
          <cell r="A91" t="str">
            <v>Salt River Project</v>
          </cell>
        </row>
        <row r="92">
          <cell r="A92" t="str">
            <v>Santee Cooper</v>
          </cell>
        </row>
        <row r="93">
          <cell r="A93" t="str">
            <v>Sierra Pacific Power Company</v>
          </cell>
        </row>
        <row r="94">
          <cell r="A94" t="str">
            <v>South Carolina Electric &amp; Gas</v>
          </cell>
        </row>
        <row r="95">
          <cell r="A95" t="str">
            <v>Southern California Edison</v>
          </cell>
        </row>
        <row r="96">
          <cell r="A96" t="str">
            <v>Southern Company Services</v>
          </cell>
        </row>
        <row r="97">
          <cell r="A97" t="str">
            <v>Southern Minnesota Municipal Power Agency</v>
          </cell>
        </row>
        <row r="98">
          <cell r="A98" t="str">
            <v>Southwest Power Pool</v>
          </cell>
        </row>
        <row r="99">
          <cell r="A99" t="str">
            <v>Southwestern Public Service Company</v>
          </cell>
        </row>
        <row r="100">
          <cell r="A100" t="str">
            <v>Sunflower Electric Power Corporation</v>
          </cell>
        </row>
        <row r="101">
          <cell r="A101" t="str">
            <v>Tampa Electric Company</v>
          </cell>
        </row>
        <row r="102">
          <cell r="A102" t="str">
            <v>Tennessee Valley Authority</v>
          </cell>
        </row>
        <row r="103">
          <cell r="A103" t="str">
            <v>Tri-State Generation and Transmission Association</v>
          </cell>
        </row>
        <row r="104">
          <cell r="A104" t="str">
            <v>United Illuminating Company</v>
          </cell>
        </row>
        <row r="105">
          <cell r="A105" t="str">
            <v>Vectren Energy Delivery</v>
          </cell>
        </row>
        <row r="106">
          <cell r="A106" t="str">
            <v>Vermont Electric Power Co</v>
          </cell>
        </row>
        <row r="107">
          <cell r="A107" t="str">
            <v>Westar Energy</v>
          </cell>
        </row>
        <row r="108">
          <cell r="A108" t="str">
            <v>Western Area Power Administration</v>
          </cell>
        </row>
        <row r="109">
          <cell r="A109" t="str">
            <v>Western Area Power Administration - Desert Southwest Region</v>
          </cell>
        </row>
        <row r="110">
          <cell r="A110" t="str">
            <v>Western Area Power Administration - Rocky Mountain Region</v>
          </cell>
        </row>
        <row r="111">
          <cell r="A111" t="str">
            <v>Western Area Power Administration - Sierra Nevada Region</v>
          </cell>
        </row>
        <row r="112">
          <cell r="A112" t="str">
            <v>Western Area Power Administration - Upper Great Plains Region</v>
          </cell>
        </row>
        <row r="113">
          <cell r="A113" t="str">
            <v>Xcel Energy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
  <sheetViews>
    <sheetView workbookViewId="0">
      <selection activeCell="B63" sqref="B63"/>
    </sheetView>
  </sheetViews>
  <sheetFormatPr defaultColWidth="9.09765625" defaultRowHeight="12.75" x14ac:dyDescent="0.25"/>
  <cols>
    <col min="1" max="1" width="26.09765625" style="37" customWidth="1"/>
    <col min="2" max="2" width="84.69921875" style="37" customWidth="1"/>
    <col min="3" max="16384" width="9.09765625" style="37"/>
  </cols>
  <sheetData>
    <row r="1" spans="1:53" ht="13.3" x14ac:dyDescent="0.3">
      <c r="B1" s="65" t="s">
        <v>1528</v>
      </c>
    </row>
    <row r="2" spans="1:53" ht="13.3" x14ac:dyDescent="0.3">
      <c r="B2" s="38"/>
    </row>
    <row r="8" spans="1:53" s="39" customFormat="1" x14ac:dyDescent="0.25">
      <c r="A8" s="37"/>
      <c r="D8" s="40"/>
      <c r="E8" s="40"/>
      <c r="I8" s="40"/>
      <c r="K8" s="40"/>
      <c r="M8" s="40"/>
      <c r="N8" s="40"/>
      <c r="P8" s="40"/>
      <c r="S8" s="40"/>
      <c r="U8" s="40"/>
      <c r="V8" s="40"/>
      <c r="X8" s="40"/>
      <c r="Z8" s="40"/>
      <c r="AD8" s="40"/>
      <c r="AE8" s="40"/>
      <c r="AF8" s="40"/>
      <c r="AG8" s="40"/>
      <c r="AH8" s="40"/>
      <c r="AI8" s="40"/>
      <c r="AJ8" s="40"/>
      <c r="AK8" s="40"/>
      <c r="AM8" s="40"/>
      <c r="AO8" s="40"/>
      <c r="AS8" s="40"/>
      <c r="AY8" s="40"/>
      <c r="BA8" s="40"/>
    </row>
    <row r="9" spans="1:53" x14ac:dyDescent="0.25">
      <c r="A9" s="41" t="s">
        <v>296</v>
      </c>
      <c r="B9" s="42" t="str">
        <f ca="1">IF(ISREF(INDIRECT(References!B1)),INDIRECT(References!B1),"")</f>
        <v>Supply Chain Security Assessment Adoption</v>
      </c>
    </row>
    <row r="10" spans="1:53" x14ac:dyDescent="0.25">
      <c r="A10" s="41" t="s">
        <v>297</v>
      </c>
      <c r="B10" s="43">
        <f ca="1">IF(ISREF(INDIRECT(References!B2)),INDIRECT(References!B2),"")</f>
        <v>44386</v>
      </c>
    </row>
    <row r="11" spans="1:53" x14ac:dyDescent="0.25">
      <c r="A11" s="44" t="s">
        <v>298</v>
      </c>
      <c r="B11" s="64" t="s">
        <v>1527</v>
      </c>
    </row>
    <row r="15" spans="1:53" x14ac:dyDescent="0.25">
      <c r="B15" s="45"/>
    </row>
    <row r="24" spans="2:2" x14ac:dyDescent="0.25">
      <c r="B24" s="46"/>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9583-0811-4E91-80B4-823FC2AB3348}">
  <sheetPr>
    <tabColor theme="4" tint="-0.249977111117893"/>
  </sheetPr>
  <dimension ref="A1:CM219"/>
  <sheetViews>
    <sheetView tabSelected="1" workbookViewId="0">
      <pane xSplit="2" ySplit="7" topLeftCell="C8" activePane="bottomRight" state="frozen"/>
      <selection pane="topRight" activeCell="C1" sqref="C1"/>
      <selection pane="bottomLeft" activeCell="A8" sqref="A8"/>
      <selection pane="bottomRight" activeCell="C8" sqref="C8"/>
    </sheetView>
  </sheetViews>
  <sheetFormatPr defaultColWidth="9.09765625" defaultRowHeight="12.75" x14ac:dyDescent="0.25"/>
  <cols>
    <col min="1" max="1" width="22.09765625" style="53" customWidth="1"/>
    <col min="2" max="2" width="30.59765625" style="51" customWidth="1"/>
    <col min="3" max="3" width="46.59765625" style="51" customWidth="1"/>
    <col min="4" max="4" width="54.59765625" style="51" customWidth="1"/>
    <col min="5" max="12" width="60.69921875" style="51" customWidth="1"/>
    <col min="13" max="13" width="60.69921875" style="52" customWidth="1"/>
    <col min="14" max="14" width="60.69921875" style="51" customWidth="1"/>
    <col min="15" max="28" width="60.69921875" style="52" customWidth="1"/>
    <col min="29" max="33" width="60.69921875" style="51" customWidth="1"/>
    <col min="34" max="40" width="60.69921875" style="52" customWidth="1"/>
    <col min="41" max="41" width="60.69921875" style="51" customWidth="1"/>
    <col min="42" max="42" width="60.69921875" style="52" customWidth="1"/>
    <col min="43" max="43" width="60.69921875" style="51" customWidth="1"/>
    <col min="44" max="91" width="60.69921875" style="53" customWidth="1"/>
    <col min="92" max="16384" width="9.09765625" style="53"/>
  </cols>
  <sheetData>
    <row r="1" spans="1:91" ht="14.4" x14ac:dyDescent="0.3">
      <c r="A1" s="67" t="s">
        <v>1530</v>
      </c>
      <c r="B1" s="50"/>
    </row>
    <row r="2" spans="1:91" x14ac:dyDescent="0.25">
      <c r="A2" s="51" t="s">
        <v>1529</v>
      </c>
    </row>
    <row r="3" spans="1:91" x14ac:dyDescent="0.25">
      <c r="A3" s="53" t="s">
        <v>1531</v>
      </c>
    </row>
    <row r="4" spans="1:91" ht="25.5" x14ac:dyDescent="0.25">
      <c r="A4" s="54" t="s">
        <v>296</v>
      </c>
      <c r="B4" s="55" t="s">
        <v>1076</v>
      </c>
    </row>
    <row r="5" spans="1:91" x14ac:dyDescent="0.25">
      <c r="A5" s="54" t="s">
        <v>1077</v>
      </c>
      <c r="B5" s="56">
        <v>44386</v>
      </c>
    </row>
    <row r="6" spans="1:91" ht="25.5" x14ac:dyDescent="0.25">
      <c r="A6" s="57" t="s">
        <v>1078</v>
      </c>
      <c r="B6" s="66" t="s">
        <v>1527</v>
      </c>
    </row>
    <row r="7" spans="1:91" ht="76.45" x14ac:dyDescent="0.25">
      <c r="A7" s="58" t="s">
        <v>740</v>
      </c>
      <c r="B7" s="58" t="s">
        <v>1079</v>
      </c>
      <c r="C7" s="58" t="s">
        <v>1080</v>
      </c>
      <c r="D7" s="58" t="s">
        <v>1081</v>
      </c>
      <c r="E7" s="58" t="s">
        <v>1082</v>
      </c>
      <c r="F7" s="58" t="s">
        <v>1083</v>
      </c>
      <c r="G7" s="58" t="s">
        <v>1084</v>
      </c>
      <c r="H7" s="58" t="s">
        <v>1085</v>
      </c>
      <c r="I7" s="58" t="s">
        <v>1086</v>
      </c>
      <c r="J7" s="58" t="s">
        <v>1087</v>
      </c>
      <c r="K7" s="58" t="s">
        <v>1088</v>
      </c>
      <c r="L7" s="58" t="s">
        <v>1089</v>
      </c>
      <c r="M7" s="58" t="s">
        <v>1090</v>
      </c>
      <c r="N7" s="58" t="s">
        <v>1091</v>
      </c>
      <c r="O7" s="58" t="s">
        <v>1092</v>
      </c>
      <c r="P7" s="58" t="s">
        <v>1093</v>
      </c>
      <c r="Q7" s="58" t="s">
        <v>1094</v>
      </c>
      <c r="R7" s="58" t="s">
        <v>1095</v>
      </c>
      <c r="S7" s="58" t="s">
        <v>1096</v>
      </c>
      <c r="T7" s="58" t="s">
        <v>1097</v>
      </c>
      <c r="U7" s="58" t="s">
        <v>1098</v>
      </c>
      <c r="V7" s="58" t="s">
        <v>1099</v>
      </c>
      <c r="W7" s="58" t="s">
        <v>1100</v>
      </c>
      <c r="X7" s="58" t="s">
        <v>1101</v>
      </c>
      <c r="Y7" s="58" t="s">
        <v>1102</v>
      </c>
      <c r="Z7" s="58" t="s">
        <v>1103</v>
      </c>
      <c r="AA7" s="58" t="s">
        <v>1104</v>
      </c>
      <c r="AB7" s="58" t="s">
        <v>1105</v>
      </c>
      <c r="AC7" s="58" t="s">
        <v>1106</v>
      </c>
      <c r="AD7" s="58" t="s">
        <v>1107</v>
      </c>
      <c r="AE7" s="58" t="s">
        <v>1108</v>
      </c>
      <c r="AF7" s="58" t="s">
        <v>1109</v>
      </c>
      <c r="AG7" s="58" t="s">
        <v>1110</v>
      </c>
      <c r="AH7" s="58" t="s">
        <v>1111</v>
      </c>
      <c r="AI7" s="58" t="s">
        <v>1112</v>
      </c>
      <c r="AJ7" s="58" t="s">
        <v>1113</v>
      </c>
      <c r="AK7" s="58" t="s">
        <v>1114</v>
      </c>
      <c r="AL7" s="58" t="s">
        <v>1115</v>
      </c>
      <c r="AM7" s="58" t="s">
        <v>1116</v>
      </c>
      <c r="AN7" s="58" t="s">
        <v>1117</v>
      </c>
      <c r="AO7" s="58" t="s">
        <v>1118</v>
      </c>
      <c r="AP7" s="58" t="s">
        <v>1119</v>
      </c>
      <c r="AQ7" s="58" t="s">
        <v>1120</v>
      </c>
      <c r="AR7" s="58" t="s">
        <v>1121</v>
      </c>
      <c r="AS7" s="58" t="s">
        <v>1122</v>
      </c>
      <c r="AT7" s="58" t="s">
        <v>1123</v>
      </c>
      <c r="AU7" s="58" t="s">
        <v>1124</v>
      </c>
      <c r="AV7" s="58" t="s">
        <v>1125</v>
      </c>
      <c r="AW7" s="58" t="s">
        <v>1126</v>
      </c>
      <c r="AX7" s="58" t="s">
        <v>1127</v>
      </c>
      <c r="AY7" s="58" t="s">
        <v>1128</v>
      </c>
      <c r="AZ7" s="58" t="s">
        <v>1129</v>
      </c>
      <c r="BA7" s="58" t="s">
        <v>1130</v>
      </c>
      <c r="BB7" s="58" t="s">
        <v>1131</v>
      </c>
      <c r="BC7" s="58" t="s">
        <v>1132</v>
      </c>
      <c r="BD7" s="58" t="s">
        <v>1133</v>
      </c>
      <c r="BE7" s="58" t="s">
        <v>1134</v>
      </c>
      <c r="BF7" s="58" t="s">
        <v>1135</v>
      </c>
      <c r="BG7" s="58" t="s">
        <v>1136</v>
      </c>
      <c r="BH7" s="58" t="s">
        <v>1137</v>
      </c>
      <c r="BI7" s="58" t="s">
        <v>1138</v>
      </c>
      <c r="BJ7" s="58" t="s">
        <v>1139</v>
      </c>
      <c r="BK7" s="58" t="s">
        <v>1140</v>
      </c>
      <c r="BL7" s="58" t="s">
        <v>1141</v>
      </c>
      <c r="BM7" s="58" t="s">
        <v>1142</v>
      </c>
      <c r="BN7" s="58" t="s">
        <v>1143</v>
      </c>
      <c r="BO7" s="58" t="s">
        <v>1144</v>
      </c>
      <c r="BP7" s="58" t="s">
        <v>1145</v>
      </c>
      <c r="BQ7" s="58" t="s">
        <v>1146</v>
      </c>
      <c r="BR7" s="58" t="s">
        <v>1147</v>
      </c>
      <c r="BS7" s="58" t="s">
        <v>1148</v>
      </c>
      <c r="BT7" s="58" t="s">
        <v>1149</v>
      </c>
      <c r="BU7" s="58" t="s">
        <v>1150</v>
      </c>
      <c r="BV7" s="58" t="s">
        <v>1151</v>
      </c>
      <c r="BW7" s="58" t="s">
        <v>1152</v>
      </c>
      <c r="BX7" s="58" t="s">
        <v>1153</v>
      </c>
      <c r="BY7" s="58" t="s">
        <v>1154</v>
      </c>
      <c r="BZ7" s="58" t="s">
        <v>1155</v>
      </c>
      <c r="CA7" s="58" t="s">
        <v>1156</v>
      </c>
      <c r="CB7" s="58" t="s">
        <v>1157</v>
      </c>
      <c r="CC7" s="58" t="s">
        <v>1158</v>
      </c>
      <c r="CD7" s="58" t="s">
        <v>1159</v>
      </c>
      <c r="CE7" s="58" t="s">
        <v>1160</v>
      </c>
      <c r="CF7" s="58" t="s">
        <v>1161</v>
      </c>
      <c r="CG7" s="58" t="s">
        <v>1162</v>
      </c>
      <c r="CH7" s="58" t="s">
        <v>1163</v>
      </c>
      <c r="CI7" s="58" t="s">
        <v>1164</v>
      </c>
      <c r="CJ7" s="58" t="s">
        <v>1165</v>
      </c>
      <c r="CK7" s="58" t="s">
        <v>1166</v>
      </c>
      <c r="CL7" s="58" t="s">
        <v>1167</v>
      </c>
      <c r="CM7" s="58" t="s">
        <v>1168</v>
      </c>
    </row>
    <row r="8" spans="1:91" ht="25.5" x14ac:dyDescent="0.25">
      <c r="A8" s="59" t="s">
        <v>1169</v>
      </c>
      <c r="B8" s="60" t="s">
        <v>1170</v>
      </c>
      <c r="C8" s="60" t="s">
        <v>1170</v>
      </c>
      <c r="D8" s="60"/>
      <c r="E8" s="60" t="s">
        <v>1171</v>
      </c>
      <c r="F8" s="60" t="s">
        <v>1172</v>
      </c>
      <c r="G8" s="60"/>
      <c r="H8" s="60"/>
      <c r="I8" s="60" t="s">
        <v>1173</v>
      </c>
      <c r="J8" s="60"/>
      <c r="K8" s="60"/>
      <c r="L8" s="60" t="s">
        <v>1174</v>
      </c>
      <c r="M8" s="60" t="s">
        <v>1175</v>
      </c>
      <c r="N8" s="60" t="s">
        <v>1176</v>
      </c>
      <c r="O8" s="60" t="s">
        <v>1175</v>
      </c>
      <c r="P8" s="60" t="s">
        <v>1177</v>
      </c>
      <c r="Q8" s="60" t="s">
        <v>1178</v>
      </c>
      <c r="R8" s="60" t="s">
        <v>1179</v>
      </c>
      <c r="S8" s="60" t="s">
        <v>1180</v>
      </c>
      <c r="T8" s="60" t="s">
        <v>1181</v>
      </c>
      <c r="U8" s="60" t="s">
        <v>1182</v>
      </c>
      <c r="V8" s="60"/>
      <c r="W8" s="60"/>
      <c r="X8" s="60"/>
      <c r="Y8" s="60" t="s">
        <v>1180</v>
      </c>
      <c r="Z8" s="60"/>
      <c r="AA8" s="60"/>
      <c r="AB8" s="60"/>
      <c r="AC8" s="60"/>
      <c r="AD8" s="60"/>
      <c r="AE8" s="60" t="s">
        <v>1183</v>
      </c>
      <c r="AF8" s="60" t="s">
        <v>1184</v>
      </c>
      <c r="AG8" s="60"/>
      <c r="AH8" s="60"/>
      <c r="AI8" s="60" t="s">
        <v>1185</v>
      </c>
      <c r="AJ8" s="60"/>
      <c r="AK8" s="60"/>
      <c r="AL8" s="60"/>
      <c r="AM8" s="60" t="s">
        <v>1186</v>
      </c>
      <c r="AN8" s="60"/>
      <c r="AO8" s="60" t="s">
        <v>1187</v>
      </c>
      <c r="AP8" s="60"/>
      <c r="AQ8" s="60" t="s">
        <v>1180</v>
      </c>
      <c r="AR8" s="60" t="s">
        <v>1188</v>
      </c>
      <c r="AS8" s="60"/>
      <c r="AT8" s="60" t="s">
        <v>1189</v>
      </c>
      <c r="AU8" s="60"/>
      <c r="AV8" s="60"/>
      <c r="AW8" s="60" t="s">
        <v>1190</v>
      </c>
      <c r="AX8" s="60"/>
      <c r="AY8" s="60"/>
      <c r="AZ8" s="60"/>
      <c r="BA8" s="60" t="s">
        <v>1191</v>
      </c>
      <c r="BB8" s="60" t="s">
        <v>1192</v>
      </c>
      <c r="BC8" s="60"/>
      <c r="BD8" s="60"/>
      <c r="BE8" s="60"/>
      <c r="BF8" s="60" t="s">
        <v>1193</v>
      </c>
      <c r="BG8" s="60"/>
      <c r="BH8" s="60" t="s">
        <v>1194</v>
      </c>
      <c r="BI8" s="60" t="s">
        <v>1195</v>
      </c>
      <c r="BJ8" s="60" t="s">
        <v>1196</v>
      </c>
      <c r="BK8" s="60" t="s">
        <v>1197</v>
      </c>
      <c r="BL8" s="60" t="s">
        <v>1198</v>
      </c>
      <c r="BM8" s="60" t="s">
        <v>1199</v>
      </c>
      <c r="BN8" s="60" t="s">
        <v>1200</v>
      </c>
      <c r="BO8" s="60"/>
      <c r="BP8" s="60" t="s">
        <v>1201</v>
      </c>
      <c r="BQ8" s="60"/>
      <c r="BR8" s="60"/>
      <c r="BS8" s="60"/>
      <c r="BT8" s="60"/>
      <c r="BU8" s="60" t="s">
        <v>1202</v>
      </c>
      <c r="BV8" s="60"/>
      <c r="BW8" s="60"/>
      <c r="BX8" s="60"/>
      <c r="BY8" s="60"/>
      <c r="BZ8" s="60"/>
      <c r="CA8" s="60" t="s">
        <v>1203</v>
      </c>
      <c r="CB8" s="60"/>
      <c r="CC8" s="60"/>
      <c r="CD8" s="60"/>
      <c r="CE8" s="60"/>
      <c r="CF8" s="60" t="s">
        <v>1204</v>
      </c>
      <c r="CG8" s="60" t="s">
        <v>1205</v>
      </c>
      <c r="CH8" s="60" t="s">
        <v>1206</v>
      </c>
      <c r="CI8" s="60"/>
      <c r="CJ8" s="60"/>
      <c r="CK8" s="60"/>
      <c r="CL8" s="60"/>
      <c r="CM8" s="60"/>
    </row>
    <row r="9" spans="1:91" ht="25.5" x14ac:dyDescent="0.25">
      <c r="A9" s="59" t="s">
        <v>1207</v>
      </c>
      <c r="B9" s="60" t="s">
        <v>1208</v>
      </c>
      <c r="C9" s="60" t="s">
        <v>1170</v>
      </c>
      <c r="D9" s="60"/>
      <c r="E9" s="60" t="s">
        <v>1209</v>
      </c>
      <c r="F9" s="60" t="s">
        <v>1210</v>
      </c>
      <c r="G9" s="60" t="s">
        <v>1211</v>
      </c>
      <c r="H9" s="60"/>
      <c r="I9" s="60"/>
      <c r="J9" s="60"/>
      <c r="K9" s="60"/>
      <c r="L9" s="60"/>
      <c r="M9" s="60" t="s">
        <v>1183</v>
      </c>
      <c r="N9" s="60" t="s">
        <v>1212</v>
      </c>
      <c r="O9" s="60"/>
      <c r="P9" s="60"/>
      <c r="Q9" s="60" t="s">
        <v>1178</v>
      </c>
      <c r="R9" s="60" t="s">
        <v>1213</v>
      </c>
      <c r="S9" s="60" t="s">
        <v>1214</v>
      </c>
      <c r="T9" s="60" t="s">
        <v>1215</v>
      </c>
      <c r="U9" s="60" t="s">
        <v>1216</v>
      </c>
      <c r="V9" s="60"/>
      <c r="W9" s="60" t="s">
        <v>1217</v>
      </c>
      <c r="X9" s="60"/>
      <c r="Y9" s="60"/>
      <c r="Z9" s="60"/>
      <c r="AA9" s="60" t="s">
        <v>1178</v>
      </c>
      <c r="AB9" s="60"/>
      <c r="AC9" s="60" t="s">
        <v>1218</v>
      </c>
      <c r="AD9" s="60"/>
      <c r="AE9" s="60" t="s">
        <v>1219</v>
      </c>
      <c r="AF9" s="60" t="s">
        <v>1220</v>
      </c>
      <c r="AG9" s="60" t="s">
        <v>1221</v>
      </c>
      <c r="AH9" s="60"/>
      <c r="AI9" s="60"/>
      <c r="AJ9" s="60"/>
      <c r="AK9" s="60"/>
      <c r="AL9" s="60"/>
      <c r="AM9" s="60"/>
      <c r="AN9" s="60"/>
      <c r="AO9" s="60"/>
      <c r="AP9" s="60" t="s">
        <v>1222</v>
      </c>
      <c r="AQ9" s="60" t="s">
        <v>1223</v>
      </c>
      <c r="AR9" s="60" t="s">
        <v>1224</v>
      </c>
      <c r="AS9" s="60" t="s">
        <v>1225</v>
      </c>
      <c r="AT9" s="60"/>
      <c r="AU9" s="60"/>
      <c r="AV9" s="60"/>
      <c r="AW9" s="60"/>
      <c r="AX9" s="60"/>
      <c r="AY9" s="60"/>
      <c r="AZ9" s="60"/>
      <c r="BA9" s="60"/>
      <c r="BB9" s="60"/>
      <c r="BC9" s="60"/>
      <c r="BD9" s="60"/>
      <c r="BE9" s="60" t="s">
        <v>1226</v>
      </c>
      <c r="BF9" s="60"/>
      <c r="BG9" s="60"/>
      <c r="BH9" s="60"/>
      <c r="BI9" s="60" t="s">
        <v>1195</v>
      </c>
      <c r="BJ9" s="60"/>
      <c r="BK9" s="60"/>
      <c r="BL9" s="60"/>
      <c r="BM9" s="60" t="s">
        <v>1199</v>
      </c>
      <c r="BN9" s="60"/>
      <c r="BO9" s="60" t="s">
        <v>1227</v>
      </c>
      <c r="BP9" s="60"/>
      <c r="BQ9" s="60"/>
      <c r="BR9" s="60"/>
      <c r="BS9" s="60"/>
      <c r="BT9" s="60" t="s">
        <v>1228</v>
      </c>
      <c r="BU9" s="60"/>
      <c r="BV9" s="60"/>
      <c r="BW9" s="60"/>
      <c r="BX9" s="60" t="s">
        <v>1229</v>
      </c>
      <c r="BY9" s="60"/>
      <c r="BZ9" s="60" t="s">
        <v>1230</v>
      </c>
      <c r="CA9" s="60"/>
      <c r="CB9" s="60"/>
      <c r="CC9" s="60"/>
      <c r="CD9" s="60"/>
      <c r="CE9" s="60" t="s">
        <v>1231</v>
      </c>
      <c r="CF9" s="60" t="s">
        <v>1204</v>
      </c>
      <c r="CG9" s="60" t="s">
        <v>1205</v>
      </c>
      <c r="CH9" s="60"/>
      <c r="CI9" s="60"/>
      <c r="CJ9" s="60"/>
      <c r="CK9" s="60"/>
      <c r="CL9" s="60"/>
      <c r="CM9" s="60"/>
    </row>
    <row r="10" spans="1:91" ht="114.65" x14ac:dyDescent="0.25">
      <c r="A10" s="59" t="s">
        <v>1232</v>
      </c>
      <c r="B10" s="60" t="s">
        <v>1208</v>
      </c>
      <c r="C10" s="60" t="s">
        <v>1170</v>
      </c>
      <c r="D10" s="60"/>
      <c r="E10" s="60" t="s">
        <v>1171</v>
      </c>
      <c r="F10" s="60"/>
      <c r="G10" s="60" t="s">
        <v>1211</v>
      </c>
      <c r="H10" s="60"/>
      <c r="I10" s="60"/>
      <c r="J10" s="60"/>
      <c r="K10" s="60"/>
      <c r="L10" s="60"/>
      <c r="M10" s="60" t="s">
        <v>1183</v>
      </c>
      <c r="N10" s="60"/>
      <c r="O10" s="60"/>
      <c r="P10" s="60"/>
      <c r="Q10" s="60" t="s">
        <v>1178</v>
      </c>
      <c r="R10" s="60" t="s">
        <v>1233</v>
      </c>
      <c r="S10" s="60" t="s">
        <v>1214</v>
      </c>
      <c r="T10" s="60" t="s">
        <v>1234</v>
      </c>
      <c r="U10" s="60" t="s">
        <v>1216</v>
      </c>
      <c r="V10" s="60"/>
      <c r="W10" s="60" t="s">
        <v>1217</v>
      </c>
      <c r="X10" s="60"/>
      <c r="Y10" s="60"/>
      <c r="Z10" s="60"/>
      <c r="AA10" s="60" t="s">
        <v>1178</v>
      </c>
      <c r="AB10" s="60" t="s">
        <v>1235</v>
      </c>
      <c r="AC10" s="60" t="s">
        <v>1218</v>
      </c>
      <c r="AD10" s="60"/>
      <c r="AE10" s="60"/>
      <c r="AF10" s="60"/>
      <c r="AG10" s="60"/>
      <c r="AH10" s="60"/>
      <c r="AI10" s="60" t="s">
        <v>1185</v>
      </c>
      <c r="AJ10" s="60"/>
      <c r="AK10" s="60"/>
      <c r="AL10" s="60" t="s">
        <v>1236</v>
      </c>
      <c r="AM10" s="60"/>
      <c r="AN10" s="60"/>
      <c r="AO10" s="60" t="s">
        <v>1187</v>
      </c>
      <c r="AP10" s="60"/>
      <c r="AQ10" s="60" t="s">
        <v>1237</v>
      </c>
      <c r="AR10" s="60"/>
      <c r="AS10" s="60"/>
      <c r="AT10" s="60" t="s">
        <v>1189</v>
      </c>
      <c r="AU10" s="60"/>
      <c r="AV10" s="60"/>
      <c r="AW10" s="60"/>
      <c r="AX10" s="60"/>
      <c r="AY10" s="60" t="s">
        <v>1238</v>
      </c>
      <c r="AZ10" s="60"/>
      <c r="BA10" s="60" t="s">
        <v>1191</v>
      </c>
      <c r="BB10" s="60"/>
      <c r="BC10" s="60"/>
      <c r="BD10" s="60" t="s">
        <v>1239</v>
      </c>
      <c r="BE10" s="60"/>
      <c r="BF10" s="60"/>
      <c r="BG10" s="60"/>
      <c r="BH10" s="60"/>
      <c r="BI10" s="60" t="s">
        <v>1240</v>
      </c>
      <c r="BJ10" s="60"/>
      <c r="BK10" s="60" t="s">
        <v>1197</v>
      </c>
      <c r="BL10" s="60"/>
      <c r="BM10" s="60" t="s">
        <v>1199</v>
      </c>
      <c r="BN10" s="60" t="s">
        <v>1200</v>
      </c>
      <c r="BO10" s="60" t="s">
        <v>1227</v>
      </c>
      <c r="BP10" s="60"/>
      <c r="BQ10" s="60" t="s">
        <v>1241</v>
      </c>
      <c r="BR10" s="60" t="s">
        <v>1242</v>
      </c>
      <c r="BS10" s="60"/>
      <c r="BT10" s="60"/>
      <c r="BU10" s="60" t="s">
        <v>1202</v>
      </c>
      <c r="BV10" s="60"/>
      <c r="BW10" s="60"/>
      <c r="BX10" s="60"/>
      <c r="BY10" s="60" t="s">
        <v>1243</v>
      </c>
      <c r="BZ10" s="60" t="s">
        <v>1230</v>
      </c>
      <c r="CA10" s="60"/>
      <c r="CB10" s="60"/>
      <c r="CC10" s="60"/>
      <c r="CD10" s="60"/>
      <c r="CE10" s="60"/>
      <c r="CF10" s="60"/>
      <c r="CG10" s="60" t="s">
        <v>1205</v>
      </c>
      <c r="CH10" s="60"/>
      <c r="CI10" s="60"/>
      <c r="CJ10" s="60"/>
      <c r="CK10" s="60"/>
      <c r="CL10" s="60"/>
      <c r="CM10" s="60" t="s">
        <v>1244</v>
      </c>
    </row>
    <row r="11" spans="1:91" ht="25.5" x14ac:dyDescent="0.25">
      <c r="A11" s="59" t="s">
        <v>1245</v>
      </c>
      <c r="B11" s="60" t="s">
        <v>1170</v>
      </c>
      <c r="C11" s="60" t="s">
        <v>1170</v>
      </c>
      <c r="D11" s="60"/>
      <c r="E11" s="60" t="s">
        <v>1171</v>
      </c>
      <c r="F11" s="60"/>
      <c r="G11" s="60"/>
      <c r="H11" s="60" t="s">
        <v>1246</v>
      </c>
      <c r="I11" s="60" t="s">
        <v>1173</v>
      </c>
      <c r="J11" s="60"/>
      <c r="K11" s="60" t="s">
        <v>1247</v>
      </c>
      <c r="L11" s="60"/>
      <c r="M11" s="60" t="s">
        <v>1183</v>
      </c>
      <c r="N11" s="60"/>
      <c r="O11" s="60"/>
      <c r="P11" s="60"/>
      <c r="Q11" s="60" t="s">
        <v>1248</v>
      </c>
      <c r="R11" s="60"/>
      <c r="S11" s="60" t="s">
        <v>1214</v>
      </c>
      <c r="T11" s="60"/>
      <c r="U11" s="60" t="s">
        <v>1249</v>
      </c>
      <c r="V11" s="60"/>
      <c r="W11" s="60" t="s">
        <v>1217</v>
      </c>
      <c r="X11" s="60"/>
      <c r="Y11" s="60"/>
      <c r="Z11" s="60"/>
      <c r="AA11" s="60" t="s">
        <v>1248</v>
      </c>
      <c r="AB11" s="60"/>
      <c r="AC11" s="60" t="s">
        <v>1218</v>
      </c>
      <c r="AD11" s="60"/>
      <c r="AE11" s="60" t="s">
        <v>1219</v>
      </c>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row>
    <row r="12" spans="1:91" x14ac:dyDescent="0.25">
      <c r="A12" s="59" t="s">
        <v>1250</v>
      </c>
      <c r="B12" s="60" t="s">
        <v>1170</v>
      </c>
      <c r="C12" s="60" t="s">
        <v>1170</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row>
    <row r="13" spans="1:91" ht="25.5" x14ac:dyDescent="0.25">
      <c r="A13" s="59" t="s">
        <v>1251</v>
      </c>
      <c r="B13" s="60" t="s">
        <v>1170</v>
      </c>
      <c r="C13" s="60" t="s">
        <v>1170</v>
      </c>
      <c r="D13" s="60"/>
      <c r="E13" s="60" t="s">
        <v>1209</v>
      </c>
      <c r="F13" s="60"/>
      <c r="G13" s="60"/>
      <c r="H13" s="60" t="s">
        <v>1246</v>
      </c>
      <c r="I13" s="60"/>
      <c r="J13" s="60"/>
      <c r="K13" s="60"/>
      <c r="L13" s="60" t="s">
        <v>1252</v>
      </c>
      <c r="M13" s="60" t="s">
        <v>1183</v>
      </c>
      <c r="N13" s="60"/>
      <c r="O13" s="60"/>
      <c r="P13" s="60"/>
      <c r="Q13" s="60" t="s">
        <v>1180</v>
      </c>
      <c r="R13" s="60" t="s">
        <v>1253</v>
      </c>
      <c r="S13" s="60"/>
      <c r="T13" s="60"/>
      <c r="U13" s="60" t="s">
        <v>1216</v>
      </c>
      <c r="V13" s="60"/>
      <c r="W13" s="60" t="s">
        <v>1217</v>
      </c>
      <c r="X13" s="60"/>
      <c r="Y13" s="60"/>
      <c r="Z13" s="60"/>
      <c r="AA13" s="60" t="s">
        <v>1248</v>
      </c>
      <c r="AB13" s="60"/>
      <c r="AC13" s="60" t="s">
        <v>1218</v>
      </c>
      <c r="AD13" s="60"/>
      <c r="AE13" s="60" t="s">
        <v>1183</v>
      </c>
      <c r="AF13" s="60"/>
      <c r="AG13" s="60"/>
      <c r="AH13" s="60" t="s">
        <v>1190</v>
      </c>
      <c r="AI13" s="60"/>
      <c r="AJ13" s="60" t="s">
        <v>1225</v>
      </c>
      <c r="AK13" s="60"/>
      <c r="AL13" s="60"/>
      <c r="AM13" s="60" t="s">
        <v>1186</v>
      </c>
      <c r="AN13" s="60"/>
      <c r="AO13" s="60"/>
      <c r="AP13" s="60" t="s">
        <v>1254</v>
      </c>
      <c r="AQ13" s="60" t="s">
        <v>1237</v>
      </c>
      <c r="AR13" s="60"/>
      <c r="AS13" s="60" t="s">
        <v>1225</v>
      </c>
      <c r="AT13" s="60"/>
      <c r="AU13" s="60"/>
      <c r="AV13" s="60"/>
      <c r="AW13" s="60" t="s">
        <v>1190</v>
      </c>
      <c r="AX13" s="60"/>
      <c r="AY13" s="60"/>
      <c r="AZ13" s="60"/>
      <c r="BA13" s="60"/>
      <c r="BB13" s="60"/>
      <c r="BC13" s="60"/>
      <c r="BD13" s="60" t="s">
        <v>1239</v>
      </c>
      <c r="BE13" s="60"/>
      <c r="BF13" s="60"/>
      <c r="BG13" s="60"/>
      <c r="BH13" s="60"/>
      <c r="BI13" s="60" t="s">
        <v>1195</v>
      </c>
      <c r="BJ13" s="60"/>
      <c r="BK13" s="60"/>
      <c r="BL13" s="60"/>
      <c r="BM13" s="60"/>
      <c r="BN13" s="60"/>
      <c r="BO13" s="60"/>
      <c r="BP13" s="60"/>
      <c r="BQ13" s="60"/>
      <c r="BR13" s="60" t="s">
        <v>1242</v>
      </c>
      <c r="BS13" s="60" t="s">
        <v>1255</v>
      </c>
      <c r="BT13" s="60" t="s">
        <v>1228</v>
      </c>
      <c r="BU13" s="60" t="s">
        <v>1202</v>
      </c>
      <c r="BV13" s="60"/>
      <c r="BW13" s="60"/>
      <c r="BX13" s="60"/>
      <c r="BY13" s="60" t="s">
        <v>1243</v>
      </c>
      <c r="BZ13" s="60" t="s">
        <v>1230</v>
      </c>
      <c r="CA13" s="60"/>
      <c r="CB13" s="60"/>
      <c r="CC13" s="60"/>
      <c r="CD13" s="60"/>
      <c r="CE13" s="60"/>
      <c r="CF13" s="60" t="s">
        <v>1204</v>
      </c>
      <c r="CG13" s="60" t="s">
        <v>1205</v>
      </c>
      <c r="CH13" s="60"/>
      <c r="CI13" s="60"/>
      <c r="CJ13" s="60"/>
      <c r="CK13" s="60"/>
      <c r="CL13" s="60"/>
      <c r="CM13" s="60"/>
    </row>
    <row r="14" spans="1:91" ht="25.5" x14ac:dyDescent="0.25">
      <c r="A14" s="59" t="s">
        <v>1256</v>
      </c>
      <c r="B14" s="60" t="s">
        <v>1170</v>
      </c>
      <c r="C14" s="60" t="s">
        <v>1170</v>
      </c>
      <c r="D14" s="60"/>
      <c r="E14" s="60" t="s">
        <v>1171</v>
      </c>
      <c r="F14" s="60"/>
      <c r="G14" s="60"/>
      <c r="H14" s="60" t="s">
        <v>1246</v>
      </c>
      <c r="I14" s="60"/>
      <c r="J14" s="60"/>
      <c r="K14" s="60"/>
      <c r="L14" s="60"/>
      <c r="M14" s="60" t="s">
        <v>1183</v>
      </c>
      <c r="N14" s="60" t="s">
        <v>1257</v>
      </c>
      <c r="O14" s="60"/>
      <c r="P14" s="60"/>
      <c r="Q14" s="60" t="s">
        <v>1178</v>
      </c>
      <c r="R14" s="60"/>
      <c r="S14" s="60" t="s">
        <v>1214</v>
      </c>
      <c r="T14" s="60"/>
      <c r="U14" s="60" t="s">
        <v>1249</v>
      </c>
      <c r="V14" s="60" t="s">
        <v>1258</v>
      </c>
      <c r="W14" s="60" t="s">
        <v>1217</v>
      </c>
      <c r="X14" s="60"/>
      <c r="Y14" s="60"/>
      <c r="Z14" s="60"/>
      <c r="AA14" s="60" t="s">
        <v>1178</v>
      </c>
      <c r="AB14" s="60"/>
      <c r="AC14" s="60" t="s">
        <v>1218</v>
      </c>
      <c r="AD14" s="60"/>
      <c r="AE14" s="60" t="s">
        <v>1219</v>
      </c>
      <c r="AF14" s="60"/>
      <c r="AG14" s="60"/>
      <c r="AH14" s="60" t="s">
        <v>1190</v>
      </c>
      <c r="AI14" s="60"/>
      <c r="AJ14" s="60"/>
      <c r="AK14" s="60" t="s">
        <v>1189</v>
      </c>
      <c r="AL14" s="60"/>
      <c r="AM14" s="60"/>
      <c r="AN14" s="60" t="s">
        <v>1259</v>
      </c>
      <c r="AO14" s="60"/>
      <c r="AP14" s="60"/>
      <c r="AQ14" s="60" t="s">
        <v>1180</v>
      </c>
      <c r="AR14" s="60" t="s">
        <v>1260</v>
      </c>
      <c r="AS14" s="60"/>
      <c r="AT14" s="60" t="s">
        <v>1189</v>
      </c>
      <c r="AU14" s="60"/>
      <c r="AV14" s="60" t="s">
        <v>1221</v>
      </c>
      <c r="AW14" s="60"/>
      <c r="AX14" s="60"/>
      <c r="AY14" s="60" t="s">
        <v>1238</v>
      </c>
      <c r="AZ14" s="60"/>
      <c r="BA14" s="60"/>
      <c r="BB14" s="60"/>
      <c r="BC14" s="60" t="s">
        <v>1261</v>
      </c>
      <c r="BD14" s="60"/>
      <c r="BE14" s="60"/>
      <c r="BF14" s="60"/>
      <c r="BG14" s="60"/>
      <c r="BH14" s="60"/>
      <c r="BI14" s="60" t="s">
        <v>1195</v>
      </c>
      <c r="BJ14" s="60"/>
      <c r="BK14" s="60"/>
      <c r="BL14" s="60"/>
      <c r="BM14" s="60" t="s">
        <v>1199</v>
      </c>
      <c r="BN14" s="60" t="s">
        <v>1200</v>
      </c>
      <c r="BO14" s="60"/>
      <c r="BP14" s="60"/>
      <c r="BQ14" s="60"/>
      <c r="BR14" s="60"/>
      <c r="BS14" s="60"/>
      <c r="BT14" s="60"/>
      <c r="BU14" s="60"/>
      <c r="BV14" s="60"/>
      <c r="BW14" s="60" t="s">
        <v>1242</v>
      </c>
      <c r="BX14" s="60" t="s">
        <v>1260</v>
      </c>
      <c r="BY14" s="60" t="s">
        <v>1243</v>
      </c>
      <c r="BZ14" s="60" t="s">
        <v>1230</v>
      </c>
      <c r="CA14" s="60"/>
      <c r="CB14" s="60"/>
      <c r="CC14" s="60"/>
      <c r="CD14" s="60"/>
      <c r="CE14" s="60"/>
      <c r="CF14" s="60"/>
      <c r="CG14" s="60"/>
      <c r="CH14" s="60"/>
      <c r="CI14" s="60" t="s">
        <v>1183</v>
      </c>
      <c r="CJ14" s="60"/>
      <c r="CK14" s="60"/>
      <c r="CL14" s="60"/>
      <c r="CM14" s="60"/>
    </row>
    <row r="15" spans="1:91" ht="50.95" x14ac:dyDescent="0.25">
      <c r="A15" s="59" t="s">
        <v>1262</v>
      </c>
      <c r="B15" s="60" t="s">
        <v>1170</v>
      </c>
      <c r="C15" s="60" t="s">
        <v>1170</v>
      </c>
      <c r="D15" s="60"/>
      <c r="E15" s="60" t="s">
        <v>1171</v>
      </c>
      <c r="F15" s="60" t="s">
        <v>1263</v>
      </c>
      <c r="G15" s="60"/>
      <c r="H15" s="60" t="s">
        <v>1246</v>
      </c>
      <c r="I15" s="60"/>
      <c r="J15" s="60"/>
      <c r="K15" s="60"/>
      <c r="L15" s="60" t="s">
        <v>1264</v>
      </c>
      <c r="M15" s="60" t="s">
        <v>1183</v>
      </c>
      <c r="N15" s="60" t="s">
        <v>1265</v>
      </c>
      <c r="O15" s="60"/>
      <c r="P15" s="60"/>
      <c r="Q15" s="60" t="s">
        <v>1178</v>
      </c>
      <c r="R15" s="60" t="s">
        <v>1266</v>
      </c>
      <c r="S15" s="60" t="s">
        <v>1180</v>
      </c>
      <c r="T15" s="60" t="s">
        <v>1267</v>
      </c>
      <c r="U15" s="60" t="s">
        <v>1249</v>
      </c>
      <c r="V15" s="60" t="s">
        <v>1264</v>
      </c>
      <c r="W15" s="60" t="s">
        <v>1180</v>
      </c>
      <c r="X15" s="60" t="s">
        <v>1268</v>
      </c>
      <c r="Y15" s="60"/>
      <c r="Z15" s="60"/>
      <c r="AA15" s="60" t="s">
        <v>1178</v>
      </c>
      <c r="AB15" s="60" t="s">
        <v>1266</v>
      </c>
      <c r="AC15" s="60" t="s">
        <v>1269</v>
      </c>
      <c r="AD15" s="60" t="s">
        <v>1267</v>
      </c>
      <c r="AE15" s="60" t="s">
        <v>1219</v>
      </c>
      <c r="AF15" s="60" t="s">
        <v>1270</v>
      </c>
      <c r="AG15" s="60"/>
      <c r="AH15" s="60"/>
      <c r="AI15" s="60" t="s">
        <v>1185</v>
      </c>
      <c r="AJ15" s="60"/>
      <c r="AK15" s="60" t="s">
        <v>1189</v>
      </c>
      <c r="AL15" s="60"/>
      <c r="AM15" s="60"/>
      <c r="AN15" s="60" t="s">
        <v>1259</v>
      </c>
      <c r="AO15" s="60"/>
      <c r="AP15" s="60"/>
      <c r="AQ15" s="60" t="s">
        <v>1183</v>
      </c>
      <c r="AR15" s="60" t="s">
        <v>1271</v>
      </c>
      <c r="AS15" s="60"/>
      <c r="AT15" s="60" t="s">
        <v>1189</v>
      </c>
      <c r="AU15" s="60"/>
      <c r="AV15" s="60"/>
      <c r="AW15" s="60"/>
      <c r="AX15" s="60" t="s">
        <v>1272</v>
      </c>
      <c r="AY15" s="60"/>
      <c r="AZ15" s="60"/>
      <c r="BA15" s="60"/>
      <c r="BB15" s="60"/>
      <c r="BC15" s="60"/>
      <c r="BD15" s="60" t="s">
        <v>1239</v>
      </c>
      <c r="BE15" s="60"/>
      <c r="BF15" s="60"/>
      <c r="BG15" s="60"/>
      <c r="BH15" s="60"/>
      <c r="BI15" s="60" t="s">
        <v>1195</v>
      </c>
      <c r="BJ15" s="60"/>
      <c r="BK15" s="60"/>
      <c r="BL15" s="60" t="s">
        <v>1198</v>
      </c>
      <c r="BM15" s="60" t="s">
        <v>1199</v>
      </c>
      <c r="BN15" s="60" t="s">
        <v>1200</v>
      </c>
      <c r="BO15" s="60" t="s">
        <v>1227</v>
      </c>
      <c r="BP15" s="60" t="s">
        <v>1201</v>
      </c>
      <c r="BQ15" s="60"/>
      <c r="BR15" s="60"/>
      <c r="BS15" s="60" t="s">
        <v>1273</v>
      </c>
      <c r="BT15" s="60"/>
      <c r="BU15" s="60" t="s">
        <v>1202</v>
      </c>
      <c r="BV15" s="60"/>
      <c r="BW15" s="60"/>
      <c r="BX15" s="60" t="s">
        <v>1274</v>
      </c>
      <c r="BY15" s="60"/>
      <c r="BZ15" s="60"/>
      <c r="CA15" s="60"/>
      <c r="CB15" s="60"/>
      <c r="CC15" s="60" t="s">
        <v>1275</v>
      </c>
      <c r="CD15" s="60"/>
      <c r="CE15" s="60" t="s">
        <v>1276</v>
      </c>
      <c r="CF15" s="60" t="s">
        <v>1204</v>
      </c>
      <c r="CG15" s="60"/>
      <c r="CH15" s="60"/>
      <c r="CI15" s="60"/>
      <c r="CJ15" s="60" t="s">
        <v>1242</v>
      </c>
      <c r="CK15" s="60" t="s">
        <v>1277</v>
      </c>
      <c r="CL15" s="60"/>
      <c r="CM15" s="60" t="s">
        <v>1278</v>
      </c>
    </row>
    <row r="16" spans="1:91" ht="114.65" x14ac:dyDescent="0.25">
      <c r="A16" s="59" t="s">
        <v>1279</v>
      </c>
      <c r="B16" s="60" t="s">
        <v>1208</v>
      </c>
      <c r="C16" s="60" t="s">
        <v>1170</v>
      </c>
      <c r="D16" s="60"/>
      <c r="E16" s="60" t="s">
        <v>1280</v>
      </c>
      <c r="F16" s="60" t="s">
        <v>1281</v>
      </c>
      <c r="G16" s="60"/>
      <c r="H16" s="60"/>
      <c r="I16" s="60"/>
      <c r="J16" s="60" t="s">
        <v>1282</v>
      </c>
      <c r="K16" s="60"/>
      <c r="L16" s="60" t="s">
        <v>1281</v>
      </c>
      <c r="M16" s="60" t="s">
        <v>1283</v>
      </c>
      <c r="N16" s="60" t="s">
        <v>1284</v>
      </c>
      <c r="O16" s="60" t="s">
        <v>1183</v>
      </c>
      <c r="P16" s="60" t="s">
        <v>1285</v>
      </c>
      <c r="Q16" s="60" t="s">
        <v>1180</v>
      </c>
      <c r="R16" s="60" t="s">
        <v>1286</v>
      </c>
      <c r="S16" s="60"/>
      <c r="T16" s="60"/>
      <c r="U16" s="60" t="s">
        <v>1182</v>
      </c>
      <c r="V16" s="60" t="s">
        <v>1281</v>
      </c>
      <c r="W16" s="60"/>
      <c r="X16" s="60"/>
      <c r="Y16" s="60" t="s">
        <v>1287</v>
      </c>
      <c r="Z16" s="60" t="s">
        <v>1285</v>
      </c>
      <c r="AA16" s="60"/>
      <c r="AB16" s="60"/>
      <c r="AC16" s="60"/>
      <c r="AD16" s="60"/>
      <c r="AE16" s="60" t="s">
        <v>1219</v>
      </c>
      <c r="AF16" s="60" t="s">
        <v>1288</v>
      </c>
      <c r="AG16" s="60"/>
      <c r="AH16" s="60"/>
      <c r="AI16" s="60"/>
      <c r="AJ16" s="60"/>
      <c r="AK16" s="60"/>
      <c r="AL16" s="60"/>
      <c r="AM16" s="60"/>
      <c r="AN16" s="60"/>
      <c r="AO16" s="60"/>
      <c r="AP16" s="60" t="s">
        <v>1289</v>
      </c>
      <c r="AQ16" s="60" t="s">
        <v>1290</v>
      </c>
      <c r="AR16" s="60" t="s">
        <v>1291</v>
      </c>
      <c r="AS16" s="60"/>
      <c r="AT16" s="60"/>
      <c r="AU16" s="60"/>
      <c r="AV16" s="60"/>
      <c r="AW16" s="60"/>
      <c r="AX16" s="60"/>
      <c r="AY16" s="60"/>
      <c r="AZ16" s="60"/>
      <c r="BA16" s="60"/>
      <c r="BB16" s="60" t="s">
        <v>1292</v>
      </c>
      <c r="BC16" s="60"/>
      <c r="BD16" s="60" t="s">
        <v>1239</v>
      </c>
      <c r="BE16" s="60"/>
      <c r="BF16" s="60"/>
      <c r="BG16" s="60"/>
      <c r="BH16" s="60" t="s">
        <v>1293</v>
      </c>
      <c r="BI16" s="60" t="s">
        <v>1195</v>
      </c>
      <c r="BJ16" s="60" t="s">
        <v>1294</v>
      </c>
      <c r="BK16" s="60"/>
      <c r="BL16" s="60"/>
      <c r="BM16" s="60"/>
      <c r="BN16" s="60"/>
      <c r="BO16" s="60"/>
      <c r="BP16" s="60"/>
      <c r="BQ16" s="60" t="s">
        <v>1241</v>
      </c>
      <c r="BR16" s="60"/>
      <c r="BS16" s="60" t="s">
        <v>1295</v>
      </c>
      <c r="BT16" s="60" t="s">
        <v>1228</v>
      </c>
      <c r="BU16" s="60"/>
      <c r="BV16" s="60"/>
      <c r="BW16" s="60"/>
      <c r="BX16" s="60" t="s">
        <v>1296</v>
      </c>
      <c r="BY16" s="60"/>
      <c r="BZ16" s="60"/>
      <c r="CA16" s="60"/>
      <c r="CB16" s="60"/>
      <c r="CC16" s="60"/>
      <c r="CD16" s="60" t="s">
        <v>1242</v>
      </c>
      <c r="CE16" s="60" t="s">
        <v>1297</v>
      </c>
      <c r="CF16" s="60"/>
      <c r="CG16" s="60"/>
      <c r="CH16" s="60"/>
      <c r="CI16" s="60" t="s">
        <v>1183</v>
      </c>
      <c r="CJ16" s="60"/>
      <c r="CK16" s="60" t="s">
        <v>1298</v>
      </c>
      <c r="CL16" s="60" t="s">
        <v>1299</v>
      </c>
      <c r="CM16" s="60"/>
    </row>
    <row r="17" spans="1:91" ht="38.25" x14ac:dyDescent="0.25">
      <c r="A17" s="59" t="s">
        <v>1300</v>
      </c>
      <c r="B17" s="60" t="s">
        <v>1170</v>
      </c>
      <c r="C17" s="60" t="s">
        <v>1170</v>
      </c>
      <c r="D17" s="60"/>
      <c r="E17" s="60" t="s">
        <v>1209</v>
      </c>
      <c r="F17" s="60"/>
      <c r="G17" s="60"/>
      <c r="H17" s="60"/>
      <c r="I17" s="60" t="s">
        <v>1173</v>
      </c>
      <c r="J17" s="60"/>
      <c r="K17" s="60"/>
      <c r="L17" s="60" t="s">
        <v>1301</v>
      </c>
      <c r="M17" s="60" t="s">
        <v>1183</v>
      </c>
      <c r="N17" s="60"/>
      <c r="O17" s="60"/>
      <c r="P17" s="60"/>
      <c r="Q17" s="60" t="s">
        <v>1178</v>
      </c>
      <c r="R17" s="60" t="s">
        <v>1302</v>
      </c>
      <c r="S17" s="60" t="s">
        <v>1303</v>
      </c>
      <c r="T17" s="60" t="s">
        <v>1304</v>
      </c>
      <c r="U17" s="60" t="s">
        <v>1305</v>
      </c>
      <c r="V17" s="60"/>
      <c r="W17" s="60"/>
      <c r="X17" s="60"/>
      <c r="Y17" s="60"/>
      <c r="Z17" s="60"/>
      <c r="AA17" s="60"/>
      <c r="AB17" s="60"/>
      <c r="AC17" s="60"/>
      <c r="AD17" s="60"/>
      <c r="AE17" s="60" t="s">
        <v>1183</v>
      </c>
      <c r="AF17" s="60" t="s">
        <v>1306</v>
      </c>
      <c r="AG17" s="60"/>
      <c r="AH17" s="60"/>
      <c r="AI17" s="60" t="s">
        <v>1185</v>
      </c>
      <c r="AJ17" s="60"/>
      <c r="AK17" s="60"/>
      <c r="AL17" s="60" t="s">
        <v>1236</v>
      </c>
      <c r="AM17" s="60" t="s">
        <v>1186</v>
      </c>
      <c r="AN17" s="60" t="s">
        <v>1259</v>
      </c>
      <c r="AO17" s="60" t="s">
        <v>1187</v>
      </c>
      <c r="AP17" s="60"/>
      <c r="AQ17" s="60" t="s">
        <v>1183</v>
      </c>
      <c r="AR17" s="60" t="s">
        <v>1307</v>
      </c>
      <c r="AS17" s="60"/>
      <c r="AT17" s="60"/>
      <c r="AU17" s="60" t="s">
        <v>1308</v>
      </c>
      <c r="AV17" s="60"/>
      <c r="AW17" s="60"/>
      <c r="AX17" s="60" t="s">
        <v>1272</v>
      </c>
      <c r="AY17" s="60" t="s">
        <v>1238</v>
      </c>
      <c r="AZ17" s="60" t="s">
        <v>1309</v>
      </c>
      <c r="BA17" s="60" t="s">
        <v>1191</v>
      </c>
      <c r="BB17" s="60"/>
      <c r="BC17" s="60"/>
      <c r="BD17" s="60" t="s">
        <v>1239</v>
      </c>
      <c r="BE17" s="60"/>
      <c r="BF17" s="60"/>
      <c r="BG17" s="60"/>
      <c r="BH17" s="60"/>
      <c r="BI17" s="60" t="s">
        <v>1195</v>
      </c>
      <c r="BJ17" s="60"/>
      <c r="BK17" s="60" t="s">
        <v>1197</v>
      </c>
      <c r="BL17" s="60"/>
      <c r="BM17" s="60"/>
      <c r="BN17" s="60"/>
      <c r="BO17" s="60"/>
      <c r="BP17" s="60"/>
      <c r="BQ17" s="60"/>
      <c r="BR17" s="60"/>
      <c r="BS17" s="60"/>
      <c r="BT17" s="60"/>
      <c r="BU17" s="60" t="s">
        <v>1202</v>
      </c>
      <c r="BV17" s="60"/>
      <c r="BW17" s="60"/>
      <c r="BX17" s="60" t="s">
        <v>1310</v>
      </c>
      <c r="BY17" s="60" t="s">
        <v>1243</v>
      </c>
      <c r="BZ17" s="60" t="s">
        <v>1230</v>
      </c>
      <c r="CA17" s="60"/>
      <c r="CB17" s="60"/>
      <c r="CC17" s="60"/>
      <c r="CD17" s="60"/>
      <c r="CE17" s="60"/>
      <c r="CF17" s="60"/>
      <c r="CG17" s="60"/>
      <c r="CH17" s="60"/>
      <c r="CI17" s="60" t="s">
        <v>1183</v>
      </c>
      <c r="CJ17" s="60"/>
      <c r="CK17" s="60" t="s">
        <v>1311</v>
      </c>
      <c r="CL17" s="60" t="s">
        <v>1312</v>
      </c>
      <c r="CM17" s="60"/>
    </row>
    <row r="18" spans="1:91" ht="25.5" x14ac:dyDescent="0.25">
      <c r="A18" s="59" t="s">
        <v>1313</v>
      </c>
      <c r="B18" s="60" t="s">
        <v>1170</v>
      </c>
      <c r="C18" s="60" t="s">
        <v>1170</v>
      </c>
      <c r="D18" s="60"/>
      <c r="E18" s="60" t="s">
        <v>1209</v>
      </c>
      <c r="F18" s="60"/>
      <c r="G18" s="60" t="s">
        <v>1211</v>
      </c>
      <c r="H18" s="60"/>
      <c r="I18" s="60"/>
      <c r="J18" s="60"/>
      <c r="K18" s="60"/>
      <c r="L18" s="60"/>
      <c r="M18" s="60" t="s">
        <v>1183</v>
      </c>
      <c r="N18" s="60" t="s">
        <v>1314</v>
      </c>
      <c r="O18" s="60"/>
      <c r="P18" s="60"/>
      <c r="Q18" s="60" t="s">
        <v>1248</v>
      </c>
      <c r="R18" s="60"/>
      <c r="S18" s="60" t="s">
        <v>1214</v>
      </c>
      <c r="T18" s="60"/>
      <c r="U18" s="60" t="s">
        <v>1216</v>
      </c>
      <c r="V18" s="60"/>
      <c r="W18" s="60" t="s">
        <v>1217</v>
      </c>
      <c r="X18" s="60"/>
      <c r="Y18" s="60"/>
      <c r="Z18" s="60"/>
      <c r="AA18" s="60" t="s">
        <v>1248</v>
      </c>
      <c r="AB18" s="60"/>
      <c r="AC18" s="60" t="s">
        <v>1218</v>
      </c>
      <c r="AD18" s="60"/>
      <c r="AE18" s="60" t="s">
        <v>1219</v>
      </c>
      <c r="AF18" s="60"/>
      <c r="AG18" s="60" t="s">
        <v>1221</v>
      </c>
      <c r="AH18" s="60"/>
      <c r="AI18" s="60"/>
      <c r="AJ18" s="60"/>
      <c r="AK18" s="60"/>
      <c r="AL18" s="60"/>
      <c r="AM18" s="60"/>
      <c r="AN18" s="60"/>
      <c r="AO18" s="60"/>
      <c r="AP18" s="60"/>
      <c r="AQ18" s="60" t="s">
        <v>1237</v>
      </c>
      <c r="AR18" s="60"/>
      <c r="AS18" s="60" t="s">
        <v>1225</v>
      </c>
      <c r="AT18" s="60"/>
      <c r="AU18" s="60"/>
      <c r="AV18" s="60"/>
      <c r="AW18" s="60"/>
      <c r="AX18" s="60"/>
      <c r="AY18" s="60"/>
      <c r="AZ18" s="60"/>
      <c r="BA18" s="60"/>
      <c r="BB18" s="60"/>
      <c r="BC18" s="60"/>
      <c r="BD18" s="60" t="s">
        <v>1239</v>
      </c>
      <c r="BE18" s="60"/>
      <c r="BF18" s="60"/>
      <c r="BG18" s="60"/>
      <c r="BH18" s="60"/>
      <c r="BI18" s="60" t="s">
        <v>1195</v>
      </c>
      <c r="BJ18" s="60"/>
      <c r="BK18" s="60" t="s">
        <v>1197</v>
      </c>
      <c r="BL18" s="60"/>
      <c r="BM18" s="60"/>
      <c r="BN18" s="60"/>
      <c r="BO18" s="60"/>
      <c r="BP18" s="60"/>
      <c r="BQ18" s="60"/>
      <c r="BR18" s="60"/>
      <c r="BS18" s="60"/>
      <c r="BT18" s="60"/>
      <c r="BU18" s="60" t="s">
        <v>1202</v>
      </c>
      <c r="BV18" s="60"/>
      <c r="BW18" s="60"/>
      <c r="BX18" s="60"/>
      <c r="BY18" s="60" t="s">
        <v>1243</v>
      </c>
      <c r="BZ18" s="60"/>
      <c r="CA18" s="60"/>
      <c r="CB18" s="60"/>
      <c r="CC18" s="60"/>
      <c r="CD18" s="60"/>
      <c r="CE18" s="60"/>
      <c r="CF18" s="60" t="s">
        <v>1204</v>
      </c>
      <c r="CG18" s="60" t="s">
        <v>1205</v>
      </c>
      <c r="CH18" s="60" t="s">
        <v>1206</v>
      </c>
      <c r="CI18" s="60"/>
      <c r="CJ18" s="60"/>
      <c r="CK18" s="60"/>
      <c r="CL18" s="60"/>
      <c r="CM18" s="60"/>
    </row>
    <row r="19" spans="1:91" ht="63.7" x14ac:dyDescent="0.25">
      <c r="A19" s="59" t="s">
        <v>1315</v>
      </c>
      <c r="B19" s="60" t="s">
        <v>1208</v>
      </c>
      <c r="C19" s="60" t="s">
        <v>1170</v>
      </c>
      <c r="D19" s="60"/>
      <c r="E19" s="60" t="s">
        <v>1209</v>
      </c>
      <c r="F19" s="60"/>
      <c r="G19" s="60" t="s">
        <v>1211</v>
      </c>
      <c r="H19" s="60"/>
      <c r="I19" s="60"/>
      <c r="J19" s="60"/>
      <c r="K19" s="60"/>
      <c r="L19" s="60"/>
      <c r="M19" s="60" t="s">
        <v>1283</v>
      </c>
      <c r="N19" s="60" t="s">
        <v>1316</v>
      </c>
      <c r="O19" s="60" t="s">
        <v>1183</v>
      </c>
      <c r="P19" s="60" t="s">
        <v>1317</v>
      </c>
      <c r="Q19" s="60" t="s">
        <v>1178</v>
      </c>
      <c r="R19" s="60" t="s">
        <v>1318</v>
      </c>
      <c r="S19" s="60" t="s">
        <v>1214</v>
      </c>
      <c r="T19" s="60"/>
      <c r="U19" s="60" t="s">
        <v>1216</v>
      </c>
      <c r="V19" s="60"/>
      <c r="W19" s="60" t="s">
        <v>1217</v>
      </c>
      <c r="X19" s="60"/>
      <c r="Y19" s="60" t="s">
        <v>1180</v>
      </c>
      <c r="Z19" s="60" t="s">
        <v>1319</v>
      </c>
      <c r="AA19" s="60" t="s">
        <v>1178</v>
      </c>
      <c r="AB19" s="60" t="s">
        <v>1318</v>
      </c>
      <c r="AC19" s="60" t="s">
        <v>1218</v>
      </c>
      <c r="AD19" s="60"/>
      <c r="AE19" s="60" t="s">
        <v>1219</v>
      </c>
      <c r="AF19" s="60"/>
      <c r="AG19" s="60" t="s">
        <v>1221</v>
      </c>
      <c r="AH19" s="60"/>
      <c r="AI19" s="60"/>
      <c r="AJ19" s="60" t="s">
        <v>1225</v>
      </c>
      <c r="AK19" s="60"/>
      <c r="AL19" s="60"/>
      <c r="AM19" s="60"/>
      <c r="AN19" s="60"/>
      <c r="AO19" s="60"/>
      <c r="AP19" s="60"/>
      <c r="AQ19" s="60" t="s">
        <v>1237</v>
      </c>
      <c r="AR19" s="60"/>
      <c r="AS19" s="60" t="s">
        <v>1225</v>
      </c>
      <c r="AT19" s="60"/>
      <c r="AU19" s="60"/>
      <c r="AV19" s="60"/>
      <c r="AW19" s="60"/>
      <c r="AX19" s="60"/>
      <c r="AY19" s="60"/>
      <c r="AZ19" s="60"/>
      <c r="BA19" s="60"/>
      <c r="BB19" s="60"/>
      <c r="BC19" s="60"/>
      <c r="BD19" s="60"/>
      <c r="BE19" s="60" t="s">
        <v>1226</v>
      </c>
      <c r="BF19" s="60"/>
      <c r="BG19" s="60"/>
      <c r="BH19" s="60"/>
      <c r="BI19" s="60" t="s">
        <v>1195</v>
      </c>
      <c r="BJ19" s="60"/>
      <c r="BK19" s="60"/>
      <c r="BL19" s="60"/>
      <c r="BM19" s="60"/>
      <c r="BN19" s="60"/>
      <c r="BO19" s="60"/>
      <c r="BP19" s="60"/>
      <c r="BQ19" s="60"/>
      <c r="BR19" s="60" t="s">
        <v>1242</v>
      </c>
      <c r="BS19" s="60" t="s">
        <v>1320</v>
      </c>
      <c r="BT19" s="60" t="s">
        <v>1228</v>
      </c>
      <c r="BU19" s="60" t="s">
        <v>1202</v>
      </c>
      <c r="BV19" s="60"/>
      <c r="BW19" s="60"/>
      <c r="BX19" s="60"/>
      <c r="BY19" s="60" t="s">
        <v>1243</v>
      </c>
      <c r="BZ19" s="60" t="s">
        <v>1230</v>
      </c>
      <c r="CA19" s="60"/>
      <c r="CB19" s="60" t="s">
        <v>1321</v>
      </c>
      <c r="CC19" s="60"/>
      <c r="CD19" s="60"/>
      <c r="CE19" s="60"/>
      <c r="CF19" s="60"/>
      <c r="CG19" s="60"/>
      <c r="CH19" s="60"/>
      <c r="CI19" s="60" t="s">
        <v>1183</v>
      </c>
      <c r="CJ19" s="60"/>
      <c r="CK19" s="60" t="s">
        <v>1322</v>
      </c>
      <c r="CL19" s="60"/>
      <c r="CM19" s="60" t="s">
        <v>1323</v>
      </c>
    </row>
    <row r="20" spans="1:91" ht="38.25" x14ac:dyDescent="0.25">
      <c r="A20" s="59" t="s">
        <v>1324</v>
      </c>
      <c r="B20" s="60" t="s">
        <v>1170</v>
      </c>
      <c r="C20" s="60" t="s">
        <v>1170</v>
      </c>
      <c r="D20" s="60"/>
      <c r="E20" s="60" t="s">
        <v>1209</v>
      </c>
      <c r="F20" s="60"/>
      <c r="G20" s="60"/>
      <c r="H20" s="60" t="s">
        <v>1246</v>
      </c>
      <c r="I20" s="60"/>
      <c r="J20" s="60"/>
      <c r="K20" s="60"/>
      <c r="L20" s="60" t="s">
        <v>1325</v>
      </c>
      <c r="M20" s="60" t="s">
        <v>1175</v>
      </c>
      <c r="N20" s="60" t="s">
        <v>1326</v>
      </c>
      <c r="O20" s="60" t="s">
        <v>1183</v>
      </c>
      <c r="P20" s="60" t="s">
        <v>1327</v>
      </c>
      <c r="Q20" s="60" t="s">
        <v>1178</v>
      </c>
      <c r="R20" s="60" t="s">
        <v>1328</v>
      </c>
      <c r="S20" s="60" t="s">
        <v>1214</v>
      </c>
      <c r="T20" s="60"/>
      <c r="U20" s="60" t="s">
        <v>1249</v>
      </c>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row>
    <row r="21" spans="1:91" ht="25.5" x14ac:dyDescent="0.25">
      <c r="A21" s="59" t="s">
        <v>1329</v>
      </c>
      <c r="B21" s="60" t="s">
        <v>1170</v>
      </c>
      <c r="C21" s="60" t="s">
        <v>1170</v>
      </c>
      <c r="D21" s="60"/>
      <c r="E21" s="60" t="s">
        <v>1280</v>
      </c>
      <c r="F21" s="60"/>
      <c r="G21" s="60"/>
      <c r="H21" s="60"/>
      <c r="I21" s="60"/>
      <c r="J21" s="60" t="s">
        <v>1282</v>
      </c>
      <c r="K21" s="60"/>
      <c r="L21" s="60"/>
      <c r="M21" s="60" t="s">
        <v>1183</v>
      </c>
      <c r="N21" s="60"/>
      <c r="O21" s="60"/>
      <c r="P21" s="60"/>
      <c r="Q21" s="60" t="s">
        <v>1180</v>
      </c>
      <c r="R21" s="60"/>
      <c r="S21" s="60"/>
      <c r="T21" s="60"/>
      <c r="U21" s="60" t="s">
        <v>1182</v>
      </c>
      <c r="V21" s="60"/>
      <c r="W21" s="60"/>
      <c r="X21" s="60"/>
      <c r="Y21" s="60"/>
      <c r="Z21" s="60"/>
      <c r="AA21" s="60"/>
      <c r="AB21" s="60"/>
      <c r="AC21" s="60"/>
      <c r="AD21" s="60"/>
      <c r="AE21" s="60" t="s">
        <v>1219</v>
      </c>
      <c r="AF21" s="60"/>
      <c r="AG21" s="60"/>
      <c r="AH21" s="60"/>
      <c r="AI21" s="60"/>
      <c r="AJ21" s="60"/>
      <c r="AK21" s="60"/>
      <c r="AL21" s="60"/>
      <c r="AM21" s="60" t="s">
        <v>1186</v>
      </c>
      <c r="AN21" s="60"/>
      <c r="AO21" s="60" t="s">
        <v>1187</v>
      </c>
      <c r="AP21" s="60"/>
      <c r="AQ21" s="60" t="s">
        <v>1290</v>
      </c>
      <c r="AR21" s="60"/>
      <c r="AS21" s="60"/>
      <c r="AT21" s="60"/>
      <c r="AU21" s="60"/>
      <c r="AV21" s="60"/>
      <c r="AW21" s="60"/>
      <c r="AX21" s="60"/>
      <c r="AY21" s="60" t="s">
        <v>1238</v>
      </c>
      <c r="AZ21" s="60"/>
      <c r="BA21" s="60" t="s">
        <v>1191</v>
      </c>
      <c r="BB21" s="60"/>
      <c r="BC21" s="60"/>
      <c r="BD21" s="60" t="s">
        <v>1239</v>
      </c>
      <c r="BE21" s="60"/>
      <c r="BF21" s="60"/>
      <c r="BG21" s="60"/>
      <c r="BH21" s="60"/>
      <c r="BI21" s="60" t="s">
        <v>1240</v>
      </c>
      <c r="BJ21" s="60"/>
      <c r="BK21" s="60"/>
      <c r="BL21" s="60" t="s">
        <v>1198</v>
      </c>
      <c r="BM21" s="60"/>
      <c r="BN21" s="60"/>
      <c r="BO21" s="60"/>
      <c r="BP21" s="60"/>
      <c r="BQ21" s="60"/>
      <c r="BR21" s="60"/>
      <c r="BS21" s="60"/>
      <c r="BT21" s="60"/>
      <c r="BU21" s="60"/>
      <c r="BV21" s="60" t="s">
        <v>1183</v>
      </c>
      <c r="BW21" s="60"/>
      <c r="BX21" s="60"/>
      <c r="BY21" s="60"/>
      <c r="BZ21" s="60"/>
      <c r="CA21" s="60"/>
      <c r="CB21" s="60"/>
      <c r="CC21" s="60" t="s">
        <v>1275</v>
      </c>
      <c r="CD21" s="60"/>
      <c r="CE21" s="60"/>
      <c r="CF21" s="60"/>
      <c r="CG21" s="60"/>
      <c r="CH21" s="60"/>
      <c r="CI21" s="60" t="s">
        <v>1183</v>
      </c>
      <c r="CJ21" s="60"/>
      <c r="CK21" s="60"/>
      <c r="CL21" s="60" t="s">
        <v>1330</v>
      </c>
      <c r="CM21" s="60" t="s">
        <v>1331</v>
      </c>
    </row>
    <row r="22" spans="1:91" ht="89.2" x14ac:dyDescent="0.25">
      <c r="A22" s="59" t="s">
        <v>1332</v>
      </c>
      <c r="B22" s="60" t="s">
        <v>1170</v>
      </c>
      <c r="C22" s="60" t="s">
        <v>1170</v>
      </c>
      <c r="D22" s="60"/>
      <c r="E22" s="60" t="s">
        <v>1171</v>
      </c>
      <c r="F22" s="60" t="s">
        <v>1333</v>
      </c>
      <c r="G22" s="60"/>
      <c r="H22" s="60"/>
      <c r="I22" s="60" t="s">
        <v>1173</v>
      </c>
      <c r="J22" s="60"/>
      <c r="K22" s="60"/>
      <c r="L22" s="60" t="s">
        <v>1334</v>
      </c>
      <c r="M22" s="60" t="s">
        <v>1183</v>
      </c>
      <c r="N22" s="60" t="s">
        <v>1335</v>
      </c>
      <c r="O22" s="60"/>
      <c r="P22" s="60"/>
      <c r="Q22" s="60" t="s">
        <v>1178</v>
      </c>
      <c r="R22" s="60" t="s">
        <v>1336</v>
      </c>
      <c r="S22" s="60" t="s">
        <v>1214</v>
      </c>
      <c r="T22" s="60" t="s">
        <v>1337</v>
      </c>
      <c r="U22" s="60" t="s">
        <v>1305</v>
      </c>
      <c r="V22" s="60" t="s">
        <v>1338</v>
      </c>
      <c r="W22" s="60"/>
      <c r="X22" s="60"/>
      <c r="Y22" s="60"/>
      <c r="Z22" s="60"/>
      <c r="AA22" s="60"/>
      <c r="AB22" s="60"/>
      <c r="AC22" s="60"/>
      <c r="AD22" s="60"/>
      <c r="AE22" s="60" t="s">
        <v>1175</v>
      </c>
      <c r="AF22" s="60" t="s">
        <v>1339</v>
      </c>
      <c r="AG22" s="60"/>
      <c r="AH22" s="60"/>
      <c r="AI22" s="60" t="s">
        <v>1185</v>
      </c>
      <c r="AJ22" s="60"/>
      <c r="AK22" s="60"/>
      <c r="AL22" s="60" t="s">
        <v>1236</v>
      </c>
      <c r="AM22" s="60"/>
      <c r="AN22" s="60"/>
      <c r="AO22" s="60" t="s">
        <v>1187</v>
      </c>
      <c r="AP22" s="60" t="s">
        <v>1340</v>
      </c>
      <c r="AQ22" s="60" t="s">
        <v>1290</v>
      </c>
      <c r="AR22" s="60" t="s">
        <v>1341</v>
      </c>
      <c r="AS22" s="60"/>
      <c r="AT22" s="60"/>
      <c r="AU22" s="60" t="s">
        <v>1308</v>
      </c>
      <c r="AV22" s="60"/>
      <c r="AW22" s="60" t="s">
        <v>1190</v>
      </c>
      <c r="AX22" s="60"/>
      <c r="AY22" s="60" t="s">
        <v>1238</v>
      </c>
      <c r="AZ22" s="60" t="s">
        <v>1309</v>
      </c>
      <c r="BA22" s="60" t="s">
        <v>1191</v>
      </c>
      <c r="BB22" s="60"/>
      <c r="BC22" s="60"/>
      <c r="BD22" s="60" t="s">
        <v>1239</v>
      </c>
      <c r="BE22" s="60"/>
      <c r="BF22" s="60"/>
      <c r="BG22" s="60"/>
      <c r="BH22" s="60" t="s">
        <v>1342</v>
      </c>
      <c r="BI22" s="60" t="s">
        <v>1195</v>
      </c>
      <c r="BJ22" s="60"/>
      <c r="BK22" s="60" t="s">
        <v>1197</v>
      </c>
      <c r="BL22" s="60" t="s">
        <v>1198</v>
      </c>
      <c r="BM22" s="60" t="s">
        <v>1199</v>
      </c>
      <c r="BN22" s="60" t="s">
        <v>1200</v>
      </c>
      <c r="BO22" s="60"/>
      <c r="BP22" s="60" t="s">
        <v>1201</v>
      </c>
      <c r="BQ22" s="60"/>
      <c r="BR22" s="60"/>
      <c r="BS22" s="60" t="s">
        <v>1343</v>
      </c>
      <c r="BT22" s="60" t="s">
        <v>1228</v>
      </c>
      <c r="BU22" s="60"/>
      <c r="BV22" s="60"/>
      <c r="BW22" s="60"/>
      <c r="BX22" s="60" t="s">
        <v>1344</v>
      </c>
      <c r="BY22" s="60" t="s">
        <v>1243</v>
      </c>
      <c r="BZ22" s="60"/>
      <c r="CA22" s="60" t="s">
        <v>1203</v>
      </c>
      <c r="CB22" s="60"/>
      <c r="CC22" s="60"/>
      <c r="CD22" s="60"/>
      <c r="CE22" s="60" t="s">
        <v>1345</v>
      </c>
      <c r="CF22" s="60" t="s">
        <v>1204</v>
      </c>
      <c r="CG22" s="60" t="s">
        <v>1205</v>
      </c>
      <c r="CH22" s="60" t="s">
        <v>1206</v>
      </c>
      <c r="CI22" s="60"/>
      <c r="CJ22" s="60"/>
      <c r="CK22" s="60" t="s">
        <v>1346</v>
      </c>
      <c r="CL22" s="60"/>
      <c r="CM22" s="60"/>
    </row>
    <row r="23" spans="1:91" ht="89.2" x14ac:dyDescent="0.25">
      <c r="A23" s="59" t="s">
        <v>1347</v>
      </c>
      <c r="B23" s="60" t="s">
        <v>1170</v>
      </c>
      <c r="C23" s="60" t="s">
        <v>1208</v>
      </c>
      <c r="D23" s="60" t="s">
        <v>1348</v>
      </c>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row>
    <row r="24" spans="1:91" ht="50.95" x14ac:dyDescent="0.25">
      <c r="A24" s="59" t="s">
        <v>1349</v>
      </c>
      <c r="B24" s="60" t="s">
        <v>1208</v>
      </c>
      <c r="C24" s="60" t="s">
        <v>1170</v>
      </c>
      <c r="D24" s="60" t="s">
        <v>1350</v>
      </c>
      <c r="E24" s="60" t="s">
        <v>1209</v>
      </c>
      <c r="F24" s="60" t="s">
        <v>1351</v>
      </c>
      <c r="G24" s="60" t="s">
        <v>1211</v>
      </c>
      <c r="H24" s="60"/>
      <c r="I24" s="60"/>
      <c r="J24" s="60"/>
      <c r="K24" s="60"/>
      <c r="L24" s="60" t="s">
        <v>1352</v>
      </c>
      <c r="M24" s="60" t="s">
        <v>1283</v>
      </c>
      <c r="N24" s="60" t="s">
        <v>1353</v>
      </c>
      <c r="O24" s="60" t="s">
        <v>1175</v>
      </c>
      <c r="P24" s="60"/>
      <c r="Q24" s="60" t="s">
        <v>1178</v>
      </c>
      <c r="R24" s="60" t="s">
        <v>1354</v>
      </c>
      <c r="S24" s="60" t="s">
        <v>1303</v>
      </c>
      <c r="T24" s="60" t="s">
        <v>1355</v>
      </c>
      <c r="U24" s="60" t="s">
        <v>1216</v>
      </c>
      <c r="V24" s="60" t="s">
        <v>1356</v>
      </c>
      <c r="W24" s="60" t="s">
        <v>1217</v>
      </c>
      <c r="X24" s="60"/>
      <c r="Y24" s="60" t="s">
        <v>1357</v>
      </c>
      <c r="Z24" s="60"/>
      <c r="AA24" s="60" t="s">
        <v>1178</v>
      </c>
      <c r="AB24" s="60" t="s">
        <v>1354</v>
      </c>
      <c r="AC24" s="60" t="s">
        <v>1269</v>
      </c>
      <c r="AD24" s="60" t="s">
        <v>1355</v>
      </c>
      <c r="AE24" s="60" t="s">
        <v>1219</v>
      </c>
      <c r="AF24" s="60" t="s">
        <v>1358</v>
      </c>
      <c r="AG24" s="60" t="s">
        <v>1221</v>
      </c>
      <c r="AH24" s="60"/>
      <c r="AI24" s="60"/>
      <c r="AJ24" s="60" t="s">
        <v>1225</v>
      </c>
      <c r="AK24" s="60"/>
      <c r="AL24" s="60"/>
      <c r="AM24" s="60"/>
      <c r="AN24" s="60"/>
      <c r="AO24" s="60" t="s">
        <v>1187</v>
      </c>
      <c r="AP24" s="60"/>
      <c r="AQ24" s="60" t="s">
        <v>1237</v>
      </c>
      <c r="AR24" s="60"/>
      <c r="AS24" s="60"/>
      <c r="AT24" s="60" t="s">
        <v>1189</v>
      </c>
      <c r="AU24" s="60"/>
      <c r="AV24" s="60"/>
      <c r="AW24" s="60" t="s">
        <v>1190</v>
      </c>
      <c r="AX24" s="60"/>
      <c r="AY24" s="60" t="s">
        <v>1238</v>
      </c>
      <c r="AZ24" s="60"/>
      <c r="BA24" s="60" t="s">
        <v>1191</v>
      </c>
      <c r="BB24" s="60"/>
      <c r="BC24" s="60" t="s">
        <v>1261</v>
      </c>
      <c r="BD24" s="60"/>
      <c r="BE24" s="60"/>
      <c r="BF24" s="60"/>
      <c r="BG24" s="60"/>
      <c r="BH24" s="60"/>
      <c r="BI24" s="60" t="s">
        <v>1195</v>
      </c>
      <c r="BJ24" s="60"/>
      <c r="BK24" s="60" t="s">
        <v>1197</v>
      </c>
      <c r="BL24" s="60" t="s">
        <v>1198</v>
      </c>
      <c r="BM24" s="60" t="s">
        <v>1199</v>
      </c>
      <c r="BN24" s="60" t="s">
        <v>1200</v>
      </c>
      <c r="BO24" s="60" t="s">
        <v>1227</v>
      </c>
      <c r="BP24" s="60" t="s">
        <v>1201</v>
      </c>
      <c r="BQ24" s="60"/>
      <c r="BR24" s="60" t="s">
        <v>1242</v>
      </c>
      <c r="BS24" s="60" t="s">
        <v>1359</v>
      </c>
      <c r="BT24" s="60" t="s">
        <v>1228</v>
      </c>
      <c r="BU24" s="60"/>
      <c r="BV24" s="60"/>
      <c r="BW24" s="60"/>
      <c r="BX24" s="60" t="s">
        <v>1360</v>
      </c>
      <c r="BY24" s="60" t="s">
        <v>1243</v>
      </c>
      <c r="BZ24" s="60" t="s">
        <v>1230</v>
      </c>
      <c r="CA24" s="60"/>
      <c r="CB24" s="60"/>
      <c r="CC24" s="60"/>
      <c r="CD24" s="60"/>
      <c r="CE24" s="60"/>
      <c r="CF24" s="60" t="s">
        <v>1204</v>
      </c>
      <c r="CG24" s="60" t="s">
        <v>1205</v>
      </c>
      <c r="CH24" s="60" t="s">
        <v>1206</v>
      </c>
      <c r="CI24" s="60"/>
      <c r="CJ24" s="60"/>
      <c r="CK24" s="60" t="s">
        <v>1361</v>
      </c>
      <c r="CL24" s="60"/>
      <c r="CM24" s="60" t="s">
        <v>1362</v>
      </c>
    </row>
    <row r="25" spans="1:91" ht="76.45" x14ac:dyDescent="0.25">
      <c r="A25" s="59" t="s">
        <v>1363</v>
      </c>
      <c r="B25" s="60" t="s">
        <v>1170</v>
      </c>
      <c r="C25" s="60" t="s">
        <v>1170</v>
      </c>
      <c r="D25" s="60"/>
      <c r="E25" s="60" t="s">
        <v>1209</v>
      </c>
      <c r="F25" s="60" t="s">
        <v>1364</v>
      </c>
      <c r="G25" s="60"/>
      <c r="H25" s="60" t="s">
        <v>1246</v>
      </c>
      <c r="I25" s="60"/>
      <c r="J25" s="60"/>
      <c r="K25" s="60"/>
      <c r="L25" s="60" t="s">
        <v>1365</v>
      </c>
      <c r="M25" s="60" t="s">
        <v>1175</v>
      </c>
      <c r="N25" s="60" t="s">
        <v>1366</v>
      </c>
      <c r="O25" s="60" t="s">
        <v>1180</v>
      </c>
      <c r="P25" s="60" t="s">
        <v>1367</v>
      </c>
      <c r="Q25" s="60" t="s">
        <v>1178</v>
      </c>
      <c r="R25" s="60" t="s">
        <v>1368</v>
      </c>
      <c r="S25" s="60" t="s">
        <v>1214</v>
      </c>
      <c r="T25" s="60" t="s">
        <v>1369</v>
      </c>
      <c r="U25" s="60" t="s">
        <v>1249</v>
      </c>
      <c r="V25" s="60" t="s">
        <v>1370</v>
      </c>
      <c r="W25" s="60" t="s">
        <v>1217</v>
      </c>
      <c r="X25" s="60"/>
      <c r="Y25" s="60" t="s">
        <v>1180</v>
      </c>
      <c r="Z25" s="60" t="s">
        <v>1371</v>
      </c>
      <c r="AA25" s="60" t="s">
        <v>1178</v>
      </c>
      <c r="AB25" s="60"/>
      <c r="AC25" s="60" t="s">
        <v>1218</v>
      </c>
      <c r="AD25" s="60"/>
      <c r="AE25" s="60" t="s">
        <v>1183</v>
      </c>
      <c r="AF25" s="60" t="s">
        <v>1372</v>
      </c>
      <c r="AG25" s="60"/>
      <c r="AH25" s="60"/>
      <c r="AI25" s="60" t="s">
        <v>1185</v>
      </c>
      <c r="AJ25" s="60"/>
      <c r="AK25" s="60" t="s">
        <v>1189</v>
      </c>
      <c r="AL25" s="60"/>
      <c r="AM25" s="60" t="s">
        <v>1186</v>
      </c>
      <c r="AN25" s="60" t="s">
        <v>1259</v>
      </c>
      <c r="AO25" s="60" t="s">
        <v>1187</v>
      </c>
      <c r="AP25" s="60"/>
      <c r="AQ25" s="60" t="s">
        <v>1290</v>
      </c>
      <c r="AR25" s="60" t="s">
        <v>1373</v>
      </c>
      <c r="AS25" s="60"/>
      <c r="AT25" s="60" t="s">
        <v>1189</v>
      </c>
      <c r="AU25" s="60"/>
      <c r="AV25" s="60"/>
      <c r="AW25" s="60"/>
      <c r="AX25" s="60"/>
      <c r="AY25" s="60" t="s">
        <v>1238</v>
      </c>
      <c r="AZ25" s="60" t="s">
        <v>1309</v>
      </c>
      <c r="BA25" s="60" t="s">
        <v>1191</v>
      </c>
      <c r="BB25" s="60"/>
      <c r="BC25" s="60"/>
      <c r="BD25" s="60"/>
      <c r="BE25" s="60"/>
      <c r="BF25" s="60" t="s">
        <v>1193</v>
      </c>
      <c r="BG25" s="60"/>
      <c r="BH25" s="60" t="s">
        <v>1374</v>
      </c>
      <c r="BI25" s="60" t="s">
        <v>1195</v>
      </c>
      <c r="BJ25" s="60" t="s">
        <v>1375</v>
      </c>
      <c r="BK25" s="60" t="s">
        <v>1197</v>
      </c>
      <c r="BL25" s="60" t="s">
        <v>1198</v>
      </c>
      <c r="BM25" s="60" t="s">
        <v>1199</v>
      </c>
      <c r="BN25" s="60"/>
      <c r="BO25" s="60"/>
      <c r="BP25" s="60" t="s">
        <v>1201</v>
      </c>
      <c r="BQ25" s="60"/>
      <c r="BR25" s="60"/>
      <c r="BS25" s="60"/>
      <c r="BT25" s="60" t="s">
        <v>1228</v>
      </c>
      <c r="BU25" s="60"/>
      <c r="BV25" s="60"/>
      <c r="BW25" s="60"/>
      <c r="BX25" s="60"/>
      <c r="BY25" s="60" t="s">
        <v>1243</v>
      </c>
      <c r="BZ25" s="60"/>
      <c r="CA25" s="60" t="s">
        <v>1203</v>
      </c>
      <c r="CB25" s="60" t="s">
        <v>1321</v>
      </c>
      <c r="CC25" s="60"/>
      <c r="CD25" s="60"/>
      <c r="CE25" s="60" t="s">
        <v>1376</v>
      </c>
      <c r="CF25" s="60" t="s">
        <v>1204</v>
      </c>
      <c r="CG25" s="60" t="s">
        <v>1205</v>
      </c>
      <c r="CH25" s="60"/>
      <c r="CI25" s="60"/>
      <c r="CJ25" s="60"/>
      <c r="CK25" s="60"/>
      <c r="CL25" s="60"/>
      <c r="CM25" s="60"/>
    </row>
    <row r="26" spans="1:91" ht="38.25" x14ac:dyDescent="0.25">
      <c r="A26" s="59" t="s">
        <v>1377</v>
      </c>
      <c r="B26" s="60" t="s">
        <v>1170</v>
      </c>
      <c r="C26" s="60" t="s">
        <v>1170</v>
      </c>
      <c r="D26" s="60"/>
      <c r="E26" s="60" t="s">
        <v>1209</v>
      </c>
      <c r="F26" s="60" t="s">
        <v>1378</v>
      </c>
      <c r="G26" s="60" t="s">
        <v>1211</v>
      </c>
      <c r="H26" s="60"/>
      <c r="I26" s="60"/>
      <c r="J26" s="60"/>
      <c r="K26" s="60"/>
      <c r="L26" s="60" t="s">
        <v>1379</v>
      </c>
      <c r="M26" s="60" t="s">
        <v>1183</v>
      </c>
      <c r="N26" s="60"/>
      <c r="O26" s="60"/>
      <c r="P26" s="60"/>
      <c r="Q26" s="60" t="s">
        <v>1178</v>
      </c>
      <c r="R26" s="60" t="s">
        <v>1380</v>
      </c>
      <c r="S26" s="60" t="s">
        <v>1214</v>
      </c>
      <c r="T26" s="60"/>
      <c r="U26" s="60" t="s">
        <v>1182</v>
      </c>
      <c r="V26" s="60" t="s">
        <v>1381</v>
      </c>
      <c r="W26" s="60"/>
      <c r="X26" s="60"/>
      <c r="Y26" s="60"/>
      <c r="Z26" s="60"/>
      <c r="AA26" s="60"/>
      <c r="AB26" s="60"/>
      <c r="AC26" s="60"/>
      <c r="AD26" s="60"/>
      <c r="AE26" s="60" t="s">
        <v>1219</v>
      </c>
      <c r="AF26" s="60" t="s">
        <v>1382</v>
      </c>
      <c r="AG26" s="60" t="s">
        <v>1221</v>
      </c>
      <c r="AH26" s="60"/>
      <c r="AI26" s="60"/>
      <c r="AJ26" s="60"/>
      <c r="AK26" s="60"/>
      <c r="AL26" s="60"/>
      <c r="AM26" s="60"/>
      <c r="AN26" s="60"/>
      <c r="AO26" s="60"/>
      <c r="AP26" s="60"/>
      <c r="AQ26" s="60" t="s">
        <v>1237</v>
      </c>
      <c r="AR26" s="60" t="s">
        <v>1383</v>
      </c>
      <c r="AS26" s="60"/>
      <c r="AT26" s="60"/>
      <c r="AU26" s="60"/>
      <c r="AV26" s="60" t="s">
        <v>1221</v>
      </c>
      <c r="AW26" s="60"/>
      <c r="AX26" s="60"/>
      <c r="AY26" s="60"/>
      <c r="AZ26" s="60"/>
      <c r="BA26" s="60" t="s">
        <v>1191</v>
      </c>
      <c r="BB26" s="60" t="s">
        <v>1384</v>
      </c>
      <c r="BC26" s="60"/>
      <c r="BD26" s="60"/>
      <c r="BE26" s="60"/>
      <c r="BF26" s="60" t="s">
        <v>1193</v>
      </c>
      <c r="BG26" s="60"/>
      <c r="BH26" s="60" t="s">
        <v>1385</v>
      </c>
      <c r="BI26" s="60" t="s">
        <v>1195</v>
      </c>
      <c r="BJ26" s="60" t="s">
        <v>1386</v>
      </c>
      <c r="BK26" s="60" t="s">
        <v>1197</v>
      </c>
      <c r="BL26" s="60" t="s">
        <v>1198</v>
      </c>
      <c r="BM26" s="60" t="s">
        <v>1199</v>
      </c>
      <c r="BN26" s="60" t="s">
        <v>1200</v>
      </c>
      <c r="BO26" s="60" t="s">
        <v>1227</v>
      </c>
      <c r="BP26" s="60" t="s">
        <v>1201</v>
      </c>
      <c r="BQ26" s="60" t="s">
        <v>1241</v>
      </c>
      <c r="BR26" s="60"/>
      <c r="BS26" s="60"/>
      <c r="BT26" s="60" t="s">
        <v>1228</v>
      </c>
      <c r="BU26" s="60" t="s">
        <v>1202</v>
      </c>
      <c r="BV26" s="60"/>
      <c r="BW26" s="60"/>
      <c r="BX26" s="60"/>
      <c r="BY26" s="60"/>
      <c r="BZ26" s="60"/>
      <c r="CA26" s="60"/>
      <c r="CB26" s="60" t="s">
        <v>1321</v>
      </c>
      <c r="CC26" s="60"/>
      <c r="CD26" s="60"/>
      <c r="CE26" s="60" t="s">
        <v>1387</v>
      </c>
      <c r="CF26" s="60"/>
      <c r="CG26" s="60" t="s">
        <v>1205</v>
      </c>
      <c r="CH26" s="60"/>
      <c r="CI26" s="60"/>
      <c r="CJ26" s="60"/>
      <c r="CK26" s="60"/>
      <c r="CL26" s="60"/>
      <c r="CM26" s="60"/>
    </row>
    <row r="27" spans="1:91" ht="25.5" x14ac:dyDescent="0.25">
      <c r="A27" s="59" t="s">
        <v>1388</v>
      </c>
      <c r="B27" s="60" t="s">
        <v>1170</v>
      </c>
      <c r="C27" s="60" t="s">
        <v>1170</v>
      </c>
      <c r="D27" s="60"/>
      <c r="E27" s="60" t="s">
        <v>1209</v>
      </c>
      <c r="F27" s="60" t="s">
        <v>1389</v>
      </c>
      <c r="G27" s="60" t="s">
        <v>1211</v>
      </c>
      <c r="H27" s="60"/>
      <c r="I27" s="60"/>
      <c r="J27" s="60"/>
      <c r="K27" s="60"/>
      <c r="L27" s="60"/>
      <c r="M27" s="60" t="s">
        <v>1183</v>
      </c>
      <c r="N27" s="60"/>
      <c r="O27" s="60"/>
      <c r="P27" s="60"/>
      <c r="Q27" s="60" t="s">
        <v>1248</v>
      </c>
      <c r="R27" s="60" t="s">
        <v>1390</v>
      </c>
      <c r="S27" s="60" t="s">
        <v>1303</v>
      </c>
      <c r="T27" s="60"/>
      <c r="U27" s="60" t="s">
        <v>1216</v>
      </c>
      <c r="V27" s="60"/>
      <c r="W27" s="60" t="s">
        <v>1217</v>
      </c>
      <c r="X27" s="60"/>
      <c r="Y27" s="60"/>
      <c r="Z27" s="60"/>
      <c r="AA27" s="60" t="s">
        <v>1248</v>
      </c>
      <c r="AB27" s="60"/>
      <c r="AC27" s="60" t="s">
        <v>1269</v>
      </c>
      <c r="AD27" s="60"/>
      <c r="AE27" s="60" t="s">
        <v>1175</v>
      </c>
      <c r="AF27" s="60" t="s">
        <v>1391</v>
      </c>
      <c r="AG27" s="60" t="s">
        <v>1221</v>
      </c>
      <c r="AH27" s="60"/>
      <c r="AI27" s="60"/>
      <c r="AJ27" s="60"/>
      <c r="AK27" s="60"/>
      <c r="AL27" s="60"/>
      <c r="AM27" s="60"/>
      <c r="AN27" s="60"/>
      <c r="AO27" s="60"/>
      <c r="AP27" s="60"/>
      <c r="AQ27" s="60" t="s">
        <v>1237</v>
      </c>
      <c r="AR27" s="60"/>
      <c r="AS27" s="60" t="s">
        <v>1225</v>
      </c>
      <c r="AT27" s="60"/>
      <c r="AU27" s="60"/>
      <c r="AV27" s="60"/>
      <c r="AW27" s="60"/>
      <c r="AX27" s="60"/>
      <c r="AY27" s="60"/>
      <c r="AZ27" s="60"/>
      <c r="BA27" s="60"/>
      <c r="BB27" s="60"/>
      <c r="BC27" s="60"/>
      <c r="BD27" s="60" t="s">
        <v>1239</v>
      </c>
      <c r="BE27" s="60"/>
      <c r="BF27" s="60"/>
      <c r="BG27" s="60"/>
      <c r="BH27" s="60"/>
      <c r="BI27" s="60" t="s">
        <v>1195</v>
      </c>
      <c r="BJ27" s="60"/>
      <c r="BK27" s="60" t="s">
        <v>1197</v>
      </c>
      <c r="BL27" s="60"/>
      <c r="BM27" s="60"/>
      <c r="BN27" s="60"/>
      <c r="BO27" s="60"/>
      <c r="BP27" s="60"/>
      <c r="BQ27" s="60"/>
      <c r="BR27" s="60"/>
      <c r="BS27" s="60"/>
      <c r="BT27" s="60" t="s">
        <v>1228</v>
      </c>
      <c r="BU27" s="60" t="s">
        <v>1202</v>
      </c>
      <c r="BV27" s="60"/>
      <c r="BW27" s="60"/>
      <c r="BX27" s="60"/>
      <c r="BY27" s="60"/>
      <c r="BZ27" s="60"/>
      <c r="CA27" s="60"/>
      <c r="CB27" s="60"/>
      <c r="CC27" s="60" t="s">
        <v>1275</v>
      </c>
      <c r="CD27" s="60"/>
      <c r="CE27" s="60"/>
      <c r="CF27" s="60"/>
      <c r="CG27" s="60" t="s">
        <v>1205</v>
      </c>
      <c r="CH27" s="60"/>
      <c r="CI27" s="60"/>
      <c r="CJ27" s="60"/>
      <c r="CK27" s="60"/>
      <c r="CL27" s="60"/>
      <c r="CM27" s="60"/>
    </row>
    <row r="28" spans="1:91" ht="25.5" x14ac:dyDescent="0.25">
      <c r="A28" s="59" t="s">
        <v>1392</v>
      </c>
      <c r="B28" s="60" t="s">
        <v>1170</v>
      </c>
      <c r="C28" s="60" t="s">
        <v>1170</v>
      </c>
      <c r="D28" s="60"/>
      <c r="E28" s="60" t="s">
        <v>1209</v>
      </c>
      <c r="F28" s="60"/>
      <c r="G28" s="60" t="s">
        <v>1211</v>
      </c>
      <c r="H28" s="60"/>
      <c r="I28" s="60"/>
      <c r="J28" s="60"/>
      <c r="K28" s="60"/>
      <c r="L28" s="60"/>
      <c r="M28" s="60" t="s">
        <v>1183</v>
      </c>
      <c r="N28" s="60" t="s">
        <v>1393</v>
      </c>
      <c r="O28" s="60"/>
      <c r="P28" s="60"/>
      <c r="Q28" s="60" t="s">
        <v>1178</v>
      </c>
      <c r="R28" s="60"/>
      <c r="S28" s="60" t="s">
        <v>1214</v>
      </c>
      <c r="T28" s="60"/>
      <c r="U28" s="60" t="s">
        <v>1182</v>
      </c>
      <c r="V28" s="60"/>
      <c r="W28" s="60"/>
      <c r="X28" s="60"/>
      <c r="Y28" s="60"/>
      <c r="Z28" s="60"/>
      <c r="AA28" s="60"/>
      <c r="AB28" s="60"/>
      <c r="AC28" s="60"/>
      <c r="AD28" s="60"/>
      <c r="AE28" s="60" t="s">
        <v>1175</v>
      </c>
      <c r="AF28" s="60"/>
      <c r="AG28" s="60" t="s">
        <v>1221</v>
      </c>
      <c r="AH28" s="60"/>
      <c r="AI28" s="60"/>
      <c r="AJ28" s="60"/>
      <c r="AK28" s="60"/>
      <c r="AL28" s="60"/>
      <c r="AM28" s="60"/>
      <c r="AN28" s="60"/>
      <c r="AO28" s="60"/>
      <c r="AP28" s="60"/>
      <c r="AQ28" s="60" t="s">
        <v>1183</v>
      </c>
      <c r="AR28" s="60"/>
      <c r="AS28" s="60"/>
      <c r="AT28" s="60"/>
      <c r="AU28" s="60"/>
      <c r="AV28" s="60" t="s">
        <v>1221</v>
      </c>
      <c r="AW28" s="60"/>
      <c r="AX28" s="60"/>
      <c r="AY28" s="60"/>
      <c r="AZ28" s="60"/>
      <c r="BA28" s="60"/>
      <c r="BB28" s="60"/>
      <c r="BC28" s="60"/>
      <c r="BD28" s="60" t="s">
        <v>1239</v>
      </c>
      <c r="BE28" s="60"/>
      <c r="BF28" s="60"/>
      <c r="BG28" s="60"/>
      <c r="BH28" s="60"/>
      <c r="BI28" s="60" t="s">
        <v>1195</v>
      </c>
      <c r="BJ28" s="60"/>
      <c r="BK28" s="60" t="s">
        <v>1197</v>
      </c>
      <c r="BL28" s="60"/>
      <c r="BM28" s="60"/>
      <c r="BN28" s="60"/>
      <c r="BO28" s="60"/>
      <c r="BP28" s="60"/>
      <c r="BQ28" s="60"/>
      <c r="BR28" s="60"/>
      <c r="BS28" s="60"/>
      <c r="BT28" s="60"/>
      <c r="BU28" s="60" t="s">
        <v>1202</v>
      </c>
      <c r="BV28" s="60"/>
      <c r="BW28" s="60"/>
      <c r="BX28" s="60"/>
      <c r="BY28" s="60" t="s">
        <v>1243</v>
      </c>
      <c r="BZ28" s="60"/>
      <c r="CA28" s="60"/>
      <c r="CB28" s="60"/>
      <c r="CC28" s="60"/>
      <c r="CD28" s="60" t="s">
        <v>1242</v>
      </c>
      <c r="CE28" s="60" t="s">
        <v>1394</v>
      </c>
      <c r="CF28" s="60"/>
      <c r="CG28" s="60" t="s">
        <v>1205</v>
      </c>
      <c r="CH28" s="60"/>
      <c r="CI28" s="60"/>
      <c r="CJ28" s="60"/>
      <c r="CK28" s="60"/>
      <c r="CL28" s="60" t="s">
        <v>1395</v>
      </c>
      <c r="CM28" s="60"/>
    </row>
    <row r="29" spans="1:91" ht="76.45" x14ac:dyDescent="0.25">
      <c r="A29" s="59" t="s">
        <v>1396</v>
      </c>
      <c r="B29" s="60" t="s">
        <v>1170</v>
      </c>
      <c r="C29" s="60" t="s">
        <v>1170</v>
      </c>
      <c r="D29" s="60"/>
      <c r="E29" s="60" t="s">
        <v>1280</v>
      </c>
      <c r="F29" s="60" t="s">
        <v>1397</v>
      </c>
      <c r="G29" s="60"/>
      <c r="H29" s="60" t="s">
        <v>1246</v>
      </c>
      <c r="I29" s="60"/>
      <c r="J29" s="60"/>
      <c r="K29" s="60"/>
      <c r="L29" s="60" t="s">
        <v>1398</v>
      </c>
      <c r="M29" s="60" t="s">
        <v>1283</v>
      </c>
      <c r="N29" s="60" t="s">
        <v>1399</v>
      </c>
      <c r="O29" s="60" t="s">
        <v>1183</v>
      </c>
      <c r="P29" s="60"/>
      <c r="Q29" s="60" t="s">
        <v>1248</v>
      </c>
      <c r="R29" s="60" t="s">
        <v>1400</v>
      </c>
      <c r="S29" s="60" t="s">
        <v>1214</v>
      </c>
      <c r="T29" s="60" t="s">
        <v>1401</v>
      </c>
      <c r="U29" s="60" t="s">
        <v>1182</v>
      </c>
      <c r="V29" s="60" t="s">
        <v>1402</v>
      </c>
      <c r="W29" s="60"/>
      <c r="X29" s="60"/>
      <c r="Y29" s="60"/>
      <c r="Z29" s="60"/>
      <c r="AA29" s="60"/>
      <c r="AB29" s="60"/>
      <c r="AC29" s="60"/>
      <c r="AD29" s="60"/>
      <c r="AE29" s="60" t="s">
        <v>1219</v>
      </c>
      <c r="AF29" s="60" t="s">
        <v>1403</v>
      </c>
      <c r="AG29" s="60"/>
      <c r="AH29" s="60" t="s">
        <v>1190</v>
      </c>
      <c r="AI29" s="60"/>
      <c r="AJ29" s="60"/>
      <c r="AK29" s="60"/>
      <c r="AL29" s="60"/>
      <c r="AM29" s="60"/>
      <c r="AN29" s="60"/>
      <c r="AO29" s="60"/>
      <c r="AP29" s="60" t="s">
        <v>1404</v>
      </c>
      <c r="AQ29" s="60" t="s">
        <v>1290</v>
      </c>
      <c r="AR29" s="60"/>
      <c r="AS29" s="60"/>
      <c r="AT29" s="60"/>
      <c r="AU29" s="60"/>
      <c r="AV29" s="60"/>
      <c r="AW29" s="60" t="s">
        <v>1190</v>
      </c>
      <c r="AX29" s="60"/>
      <c r="AY29" s="60"/>
      <c r="AZ29" s="60"/>
      <c r="BA29" s="60"/>
      <c r="BB29" s="60" t="s">
        <v>1405</v>
      </c>
      <c r="BC29" s="60"/>
      <c r="BD29" s="60"/>
      <c r="BE29" s="60"/>
      <c r="BF29" s="60" t="s">
        <v>1193</v>
      </c>
      <c r="BG29" s="60"/>
      <c r="BH29" s="60" t="s">
        <v>1406</v>
      </c>
      <c r="BI29" s="60" t="s">
        <v>1195</v>
      </c>
      <c r="BJ29" s="60" t="s">
        <v>1407</v>
      </c>
      <c r="BK29" s="60" t="s">
        <v>1197</v>
      </c>
      <c r="BL29" s="60"/>
      <c r="BM29" s="60"/>
      <c r="BN29" s="60"/>
      <c r="BO29" s="60"/>
      <c r="BP29" s="60"/>
      <c r="BQ29" s="60"/>
      <c r="BR29" s="60"/>
      <c r="BS29" s="60" t="s">
        <v>1408</v>
      </c>
      <c r="BT29" s="60" t="s">
        <v>1228</v>
      </c>
      <c r="BU29" s="60" t="s">
        <v>1202</v>
      </c>
      <c r="BV29" s="60"/>
      <c r="BW29" s="60"/>
      <c r="BX29" s="60" t="s">
        <v>1409</v>
      </c>
      <c r="BY29" s="60"/>
      <c r="BZ29" s="60"/>
      <c r="CA29" s="60"/>
      <c r="CB29" s="60"/>
      <c r="CC29" s="60"/>
      <c r="CD29" s="60" t="s">
        <v>1242</v>
      </c>
      <c r="CE29" s="60" t="s">
        <v>1410</v>
      </c>
      <c r="CF29" s="60"/>
      <c r="CG29" s="60"/>
      <c r="CH29" s="60"/>
      <c r="CI29" s="60" t="s">
        <v>1183</v>
      </c>
      <c r="CJ29" s="60"/>
      <c r="CK29" s="60" t="s">
        <v>1411</v>
      </c>
      <c r="CL29" s="60" t="s">
        <v>1412</v>
      </c>
      <c r="CM29" s="60"/>
    </row>
    <row r="30" spans="1:91" ht="63.7" x14ac:dyDescent="0.25">
      <c r="A30" s="59" t="s">
        <v>1413</v>
      </c>
      <c r="B30" s="60" t="s">
        <v>1170</v>
      </c>
      <c r="C30" s="60" t="s">
        <v>1170</v>
      </c>
      <c r="D30" s="60"/>
      <c r="E30" s="60" t="s">
        <v>1209</v>
      </c>
      <c r="F30" s="60" t="s">
        <v>1414</v>
      </c>
      <c r="G30" s="60"/>
      <c r="H30" s="60"/>
      <c r="I30" s="60" t="s">
        <v>1173</v>
      </c>
      <c r="J30" s="60"/>
      <c r="K30" s="60"/>
      <c r="L30" s="60" t="s">
        <v>1415</v>
      </c>
      <c r="M30" s="60" t="s">
        <v>1183</v>
      </c>
      <c r="N30" s="60" t="s">
        <v>1416</v>
      </c>
      <c r="O30" s="60"/>
      <c r="P30" s="60"/>
      <c r="Q30" s="60" t="s">
        <v>1248</v>
      </c>
      <c r="R30" s="60" t="s">
        <v>1417</v>
      </c>
      <c r="S30" s="60" t="s">
        <v>1180</v>
      </c>
      <c r="T30" s="60" t="s">
        <v>1418</v>
      </c>
      <c r="U30" s="60" t="s">
        <v>1419</v>
      </c>
      <c r="V30" s="60" t="s">
        <v>1420</v>
      </c>
      <c r="W30" s="60"/>
      <c r="X30" s="60"/>
      <c r="Y30" s="60"/>
      <c r="Z30" s="60"/>
      <c r="AA30" s="60"/>
      <c r="AB30" s="60"/>
      <c r="AC30" s="60"/>
      <c r="AD30" s="60"/>
      <c r="AE30" s="60" t="s">
        <v>1219</v>
      </c>
      <c r="AF30" s="60" t="s">
        <v>1421</v>
      </c>
      <c r="AG30" s="60"/>
      <c r="AH30" s="60" t="s">
        <v>1190</v>
      </c>
      <c r="AI30" s="60"/>
      <c r="AJ30" s="60"/>
      <c r="AK30" s="60"/>
      <c r="AL30" s="60"/>
      <c r="AM30" s="60"/>
      <c r="AN30" s="60" t="s">
        <v>1259</v>
      </c>
      <c r="AO30" s="60" t="s">
        <v>1187</v>
      </c>
      <c r="AP30" s="60"/>
      <c r="AQ30" s="60" t="s">
        <v>1175</v>
      </c>
      <c r="AR30" s="60" t="s">
        <v>1422</v>
      </c>
      <c r="AS30" s="60"/>
      <c r="AT30" s="60"/>
      <c r="AU30" s="60"/>
      <c r="AV30" s="60"/>
      <c r="AW30" s="60" t="s">
        <v>1190</v>
      </c>
      <c r="AX30" s="60"/>
      <c r="AY30" s="60" t="s">
        <v>1238</v>
      </c>
      <c r="AZ30" s="60"/>
      <c r="BA30" s="60" t="s">
        <v>1191</v>
      </c>
      <c r="BB30" s="60"/>
      <c r="BC30" s="60"/>
      <c r="BD30" s="60"/>
      <c r="BE30" s="60" t="s">
        <v>1226</v>
      </c>
      <c r="BF30" s="60"/>
      <c r="BG30" s="60"/>
      <c r="BH30" s="60"/>
      <c r="BI30" s="60" t="s">
        <v>1195</v>
      </c>
      <c r="BJ30" s="60" t="s">
        <v>1423</v>
      </c>
      <c r="BK30" s="60" t="s">
        <v>1197</v>
      </c>
      <c r="BL30" s="60"/>
      <c r="BM30" s="60"/>
      <c r="BN30" s="60"/>
      <c r="BO30" s="60"/>
      <c r="BP30" s="60"/>
      <c r="BQ30" s="60"/>
      <c r="BR30" s="60"/>
      <c r="BS30" s="60"/>
      <c r="BT30" s="60"/>
      <c r="BU30" s="60" t="s">
        <v>1202</v>
      </c>
      <c r="BV30" s="60"/>
      <c r="BW30" s="60"/>
      <c r="BX30" s="60"/>
      <c r="BY30" s="60"/>
      <c r="BZ30" s="60" t="s">
        <v>1230</v>
      </c>
      <c r="CA30" s="60"/>
      <c r="CB30" s="60"/>
      <c r="CC30" s="60"/>
      <c r="CD30" s="60"/>
      <c r="CE30" s="60" t="s">
        <v>1424</v>
      </c>
      <c r="CF30" s="60"/>
      <c r="CG30" s="60"/>
      <c r="CH30" s="60"/>
      <c r="CI30" s="60" t="s">
        <v>1183</v>
      </c>
      <c r="CJ30" s="60"/>
      <c r="CK30" s="60"/>
      <c r="CL30" s="60"/>
      <c r="CM30" s="60"/>
    </row>
    <row r="31" spans="1:91" ht="76.45" x14ac:dyDescent="0.25">
      <c r="A31" s="59" t="s">
        <v>1425</v>
      </c>
      <c r="B31" s="60" t="s">
        <v>1170</v>
      </c>
      <c r="C31" s="60" t="s">
        <v>1170</v>
      </c>
      <c r="D31" s="60"/>
      <c r="E31" s="60" t="s">
        <v>1171</v>
      </c>
      <c r="F31" s="60" t="s">
        <v>1532</v>
      </c>
      <c r="G31" s="60"/>
      <c r="H31" s="60" t="s">
        <v>1246</v>
      </c>
      <c r="I31" s="60"/>
      <c r="J31" s="60"/>
      <c r="K31" s="60"/>
      <c r="L31" s="60" t="s">
        <v>1426</v>
      </c>
      <c r="M31" s="60" t="s">
        <v>1183</v>
      </c>
      <c r="N31" s="60"/>
      <c r="O31" s="60"/>
      <c r="P31" s="60"/>
      <c r="Q31" s="60" t="s">
        <v>1180</v>
      </c>
      <c r="R31" s="60"/>
      <c r="S31" s="60"/>
      <c r="T31" s="60"/>
      <c r="U31" s="60" t="s">
        <v>1182</v>
      </c>
      <c r="V31" s="60" t="s">
        <v>1427</v>
      </c>
      <c r="W31" s="60"/>
      <c r="X31" s="60"/>
      <c r="Y31" s="60"/>
      <c r="Z31" s="60"/>
      <c r="AA31" s="60"/>
      <c r="AB31" s="60"/>
      <c r="AC31" s="60"/>
      <c r="AD31" s="60"/>
      <c r="AE31" s="60"/>
      <c r="AF31" s="60" t="s">
        <v>1395</v>
      </c>
      <c r="AG31" s="60"/>
      <c r="AH31" s="60" t="s">
        <v>1190</v>
      </c>
      <c r="AI31" s="60" t="s">
        <v>1185</v>
      </c>
      <c r="AJ31" s="60"/>
      <c r="AK31" s="60"/>
      <c r="AL31" s="60"/>
      <c r="AM31" s="60"/>
      <c r="AN31" s="60" t="s">
        <v>1259</v>
      </c>
      <c r="AO31" s="60" t="s">
        <v>1187</v>
      </c>
      <c r="AP31" s="60" t="s">
        <v>1428</v>
      </c>
      <c r="AQ31" s="60" t="s">
        <v>1237</v>
      </c>
      <c r="AR31" s="60" t="s">
        <v>1429</v>
      </c>
      <c r="AS31" s="60"/>
      <c r="AT31" s="60"/>
      <c r="AU31" s="60"/>
      <c r="AV31" s="60"/>
      <c r="AW31" s="60" t="s">
        <v>1190</v>
      </c>
      <c r="AX31" s="60"/>
      <c r="AY31" s="60" t="s">
        <v>1238</v>
      </c>
      <c r="AZ31" s="60"/>
      <c r="BA31" s="60" t="s">
        <v>1191</v>
      </c>
      <c r="BB31" s="60" t="s">
        <v>1428</v>
      </c>
      <c r="BC31" s="60"/>
      <c r="BD31" s="60" t="s">
        <v>1239</v>
      </c>
      <c r="BE31" s="60"/>
      <c r="BF31" s="60"/>
      <c r="BG31" s="60"/>
      <c r="BH31" s="60" t="s">
        <v>1430</v>
      </c>
      <c r="BI31" s="60" t="s">
        <v>1183</v>
      </c>
      <c r="BJ31" s="60" t="s">
        <v>1431</v>
      </c>
      <c r="BK31" s="60" t="s">
        <v>1197</v>
      </c>
      <c r="BL31" s="60" t="s">
        <v>1198</v>
      </c>
      <c r="BM31" s="60" t="s">
        <v>1199</v>
      </c>
      <c r="BN31" s="60" t="s">
        <v>1200</v>
      </c>
      <c r="BO31" s="60" t="s">
        <v>1227</v>
      </c>
      <c r="BP31" s="60" t="s">
        <v>1201</v>
      </c>
      <c r="BQ31" s="60"/>
      <c r="BR31" s="60"/>
      <c r="BS31" s="60"/>
      <c r="BT31" s="60" t="s">
        <v>1228</v>
      </c>
      <c r="BU31" s="60" t="s">
        <v>1202</v>
      </c>
      <c r="BV31" s="60"/>
      <c r="BW31" s="60"/>
      <c r="BX31" s="60" t="s">
        <v>1432</v>
      </c>
      <c r="BY31" s="60" t="s">
        <v>1243</v>
      </c>
      <c r="BZ31" s="60"/>
      <c r="CA31" s="60"/>
      <c r="CB31" s="60"/>
      <c r="CC31" s="60"/>
      <c r="CD31" s="60"/>
      <c r="CE31" s="60" t="s">
        <v>1433</v>
      </c>
      <c r="CF31" s="60"/>
      <c r="CG31" s="60"/>
      <c r="CH31" s="60"/>
      <c r="CI31" s="60" t="s">
        <v>1183</v>
      </c>
      <c r="CJ31" s="60"/>
      <c r="CK31" s="60"/>
      <c r="CL31" s="60" t="s">
        <v>1434</v>
      </c>
      <c r="CM31" s="60"/>
    </row>
    <row r="32" spans="1:91" ht="38.25" x14ac:dyDescent="0.25">
      <c r="A32" s="59" t="s">
        <v>1435</v>
      </c>
      <c r="B32" s="60" t="s">
        <v>1170</v>
      </c>
      <c r="C32" s="60" t="s">
        <v>1170</v>
      </c>
      <c r="D32" s="60"/>
      <c r="E32" s="60" t="s">
        <v>1209</v>
      </c>
      <c r="F32" s="60" t="s">
        <v>1436</v>
      </c>
      <c r="G32" s="60"/>
      <c r="H32" s="60" t="s">
        <v>1246</v>
      </c>
      <c r="I32" s="60"/>
      <c r="J32" s="60"/>
      <c r="K32" s="60"/>
      <c r="L32" s="60"/>
      <c r="M32" s="60" t="s">
        <v>1175</v>
      </c>
      <c r="N32" s="60" t="s">
        <v>1437</v>
      </c>
      <c r="O32" s="60" t="s">
        <v>1183</v>
      </c>
      <c r="P32" s="60" t="s">
        <v>1438</v>
      </c>
      <c r="Q32" s="60" t="s">
        <v>1178</v>
      </c>
      <c r="R32" s="60"/>
      <c r="S32" s="60" t="s">
        <v>1303</v>
      </c>
      <c r="T32" s="60"/>
      <c r="U32" s="60" t="s">
        <v>1249</v>
      </c>
      <c r="V32" s="60" t="s">
        <v>1439</v>
      </c>
      <c r="W32" s="60" t="s">
        <v>1180</v>
      </c>
      <c r="X32" s="60" t="s">
        <v>1440</v>
      </c>
      <c r="Y32" s="60" t="s">
        <v>1287</v>
      </c>
      <c r="Z32" s="60"/>
      <c r="AA32" s="60" t="s">
        <v>1178</v>
      </c>
      <c r="AB32" s="60"/>
      <c r="AC32" s="60" t="s">
        <v>1269</v>
      </c>
      <c r="AD32" s="60"/>
      <c r="AE32" s="60" t="s">
        <v>1183</v>
      </c>
      <c r="AF32" s="60"/>
      <c r="AG32" s="60"/>
      <c r="AH32" s="60" t="s">
        <v>1190</v>
      </c>
      <c r="AI32" s="60"/>
      <c r="AJ32" s="60"/>
      <c r="AK32" s="60"/>
      <c r="AL32" s="60" t="s">
        <v>1236</v>
      </c>
      <c r="AM32" s="60" t="s">
        <v>1186</v>
      </c>
      <c r="AN32" s="60" t="s">
        <v>1259</v>
      </c>
      <c r="AO32" s="60" t="s">
        <v>1187</v>
      </c>
      <c r="AP32" s="60" t="s">
        <v>1441</v>
      </c>
      <c r="AQ32" s="60" t="s">
        <v>1175</v>
      </c>
      <c r="AR32" s="60" t="s">
        <v>1442</v>
      </c>
      <c r="AS32" s="60"/>
      <c r="AT32" s="60"/>
      <c r="AU32" s="60" t="s">
        <v>1308</v>
      </c>
      <c r="AV32" s="60"/>
      <c r="AW32" s="60" t="s">
        <v>1190</v>
      </c>
      <c r="AX32" s="60"/>
      <c r="AY32" s="60" t="s">
        <v>1238</v>
      </c>
      <c r="AZ32" s="60" t="s">
        <v>1309</v>
      </c>
      <c r="BA32" s="60" t="s">
        <v>1191</v>
      </c>
      <c r="BB32" s="60" t="s">
        <v>1441</v>
      </c>
      <c r="BC32" s="60"/>
      <c r="BD32" s="60" t="s">
        <v>1239</v>
      </c>
      <c r="BE32" s="60"/>
      <c r="BF32" s="60"/>
      <c r="BG32" s="60"/>
      <c r="BH32" s="60"/>
      <c r="BI32" s="60" t="s">
        <v>1195</v>
      </c>
      <c r="BJ32" s="60" t="s">
        <v>1443</v>
      </c>
      <c r="BK32" s="60" t="s">
        <v>1197</v>
      </c>
      <c r="BL32" s="60" t="s">
        <v>1198</v>
      </c>
      <c r="BM32" s="60"/>
      <c r="BN32" s="60"/>
      <c r="BO32" s="60" t="s">
        <v>1227</v>
      </c>
      <c r="BP32" s="60" t="s">
        <v>1201</v>
      </c>
      <c r="BQ32" s="60"/>
      <c r="BR32" s="60" t="s">
        <v>1242</v>
      </c>
      <c r="BS32" s="60" t="s">
        <v>1444</v>
      </c>
      <c r="BT32" s="60" t="s">
        <v>1228</v>
      </c>
      <c r="BU32" s="60"/>
      <c r="BV32" s="60"/>
      <c r="BW32" s="60"/>
      <c r="BX32" s="60" t="s">
        <v>1445</v>
      </c>
      <c r="BY32" s="60" t="s">
        <v>1243</v>
      </c>
      <c r="BZ32" s="60"/>
      <c r="CA32" s="60"/>
      <c r="CB32" s="60" t="s">
        <v>1321</v>
      </c>
      <c r="CC32" s="60"/>
      <c r="CD32" s="60"/>
      <c r="CE32" s="60"/>
      <c r="CF32" s="60"/>
      <c r="CG32" s="60"/>
      <c r="CH32" s="60"/>
      <c r="CI32" s="60" t="s">
        <v>1183</v>
      </c>
      <c r="CJ32" s="60"/>
      <c r="CK32" s="60" t="s">
        <v>1446</v>
      </c>
      <c r="CL32" s="60"/>
      <c r="CM32" s="60"/>
    </row>
    <row r="33" spans="1:91" ht="38.25" x14ac:dyDescent="0.25">
      <c r="A33" s="59" t="s">
        <v>1447</v>
      </c>
      <c r="B33" s="60" t="s">
        <v>1170</v>
      </c>
      <c r="C33" s="60" t="s">
        <v>1170</v>
      </c>
      <c r="D33" s="60"/>
      <c r="E33" s="60" t="s">
        <v>1209</v>
      </c>
      <c r="F33" s="60"/>
      <c r="G33" s="60" t="s">
        <v>1211</v>
      </c>
      <c r="H33" s="60"/>
      <c r="I33" s="60"/>
      <c r="J33" s="60"/>
      <c r="K33" s="60"/>
      <c r="L33" s="60"/>
      <c r="M33" s="60" t="s">
        <v>1283</v>
      </c>
      <c r="N33" s="60"/>
      <c r="O33" s="60" t="s">
        <v>1175</v>
      </c>
      <c r="P33" s="60" t="s">
        <v>1448</v>
      </c>
      <c r="Q33" s="60" t="s">
        <v>1248</v>
      </c>
      <c r="R33" s="60" t="s">
        <v>1449</v>
      </c>
      <c r="S33" s="60" t="s">
        <v>1303</v>
      </c>
      <c r="T33" s="60"/>
      <c r="U33" s="60" t="s">
        <v>1216</v>
      </c>
      <c r="V33" s="60"/>
      <c r="W33" s="60" t="s">
        <v>1450</v>
      </c>
      <c r="X33" s="60"/>
      <c r="Y33" s="60" t="s">
        <v>1357</v>
      </c>
      <c r="Z33" s="60" t="s">
        <v>1451</v>
      </c>
      <c r="AA33" s="60" t="s">
        <v>1248</v>
      </c>
      <c r="AB33" s="60" t="s">
        <v>1452</v>
      </c>
      <c r="AC33" s="60" t="s">
        <v>1269</v>
      </c>
      <c r="AD33" s="60"/>
      <c r="AE33" s="60" t="s">
        <v>1183</v>
      </c>
      <c r="AF33" s="60"/>
      <c r="AG33" s="60" t="s">
        <v>1221</v>
      </c>
      <c r="AH33" s="60"/>
      <c r="AI33" s="60"/>
      <c r="AJ33" s="60" t="s">
        <v>1225</v>
      </c>
      <c r="AK33" s="60"/>
      <c r="AL33" s="60"/>
      <c r="AM33" s="60" t="s">
        <v>1186</v>
      </c>
      <c r="AN33" s="60" t="s">
        <v>1259</v>
      </c>
      <c r="AO33" s="60" t="s">
        <v>1187</v>
      </c>
      <c r="AP33" s="60"/>
      <c r="AQ33" s="60" t="s">
        <v>1237</v>
      </c>
      <c r="AR33" s="60"/>
      <c r="AS33" s="60" t="s">
        <v>1225</v>
      </c>
      <c r="AT33" s="60"/>
      <c r="AU33" s="60"/>
      <c r="AV33" s="60" t="s">
        <v>1221</v>
      </c>
      <c r="AW33" s="60"/>
      <c r="AX33" s="60"/>
      <c r="AY33" s="60" t="s">
        <v>1238</v>
      </c>
      <c r="AZ33" s="60" t="s">
        <v>1309</v>
      </c>
      <c r="BA33" s="60" t="s">
        <v>1191</v>
      </c>
      <c r="BB33" s="60"/>
      <c r="BC33" s="60"/>
      <c r="BD33" s="60" t="s">
        <v>1239</v>
      </c>
      <c r="BE33" s="60"/>
      <c r="BF33" s="60"/>
      <c r="BG33" s="60"/>
      <c r="BH33" s="60"/>
      <c r="BI33" s="60" t="s">
        <v>1240</v>
      </c>
      <c r="BJ33" s="60"/>
      <c r="BK33" s="60" t="s">
        <v>1197</v>
      </c>
      <c r="BL33" s="60" t="s">
        <v>1198</v>
      </c>
      <c r="BM33" s="60" t="s">
        <v>1199</v>
      </c>
      <c r="BN33" s="60" t="s">
        <v>1200</v>
      </c>
      <c r="BO33" s="60" t="s">
        <v>1227</v>
      </c>
      <c r="BP33" s="60" t="s">
        <v>1201</v>
      </c>
      <c r="BQ33" s="60" t="s">
        <v>1241</v>
      </c>
      <c r="BR33" s="60" t="s">
        <v>1242</v>
      </c>
      <c r="BS33" s="60" t="s">
        <v>1453</v>
      </c>
      <c r="BT33" s="60" t="s">
        <v>1228</v>
      </c>
      <c r="BU33" s="60" t="s">
        <v>1202</v>
      </c>
      <c r="BV33" s="60"/>
      <c r="BW33" s="60"/>
      <c r="BX33" s="60"/>
      <c r="BY33" s="60" t="s">
        <v>1243</v>
      </c>
      <c r="BZ33" s="60" t="s">
        <v>1230</v>
      </c>
      <c r="CA33" s="60" t="s">
        <v>1203</v>
      </c>
      <c r="CB33" s="60"/>
      <c r="CC33" s="60"/>
      <c r="CD33" s="60"/>
      <c r="CE33" s="60"/>
      <c r="CF33" s="60"/>
      <c r="CG33" s="60"/>
      <c r="CH33" s="60"/>
      <c r="CI33" s="60" t="s">
        <v>1183</v>
      </c>
      <c r="CJ33" s="60"/>
      <c r="CK33" s="60" t="s">
        <v>1454</v>
      </c>
      <c r="CL33" s="60" t="s">
        <v>1395</v>
      </c>
      <c r="CM33" s="60" t="s">
        <v>1455</v>
      </c>
    </row>
    <row r="34" spans="1:91" ht="38.25" x14ac:dyDescent="0.25">
      <c r="A34" s="59" t="s">
        <v>1456</v>
      </c>
      <c r="B34" s="60" t="s">
        <v>1170</v>
      </c>
      <c r="C34" s="60" t="s">
        <v>1170</v>
      </c>
      <c r="D34" s="60"/>
      <c r="E34" s="60" t="s">
        <v>1209</v>
      </c>
      <c r="F34" s="60"/>
      <c r="G34" s="60"/>
      <c r="H34" s="60"/>
      <c r="I34" s="60" t="s">
        <v>1173</v>
      </c>
      <c r="J34" s="60"/>
      <c r="K34" s="60"/>
      <c r="L34" s="60" t="s">
        <v>1457</v>
      </c>
      <c r="M34" s="60" t="s">
        <v>1175</v>
      </c>
      <c r="N34" s="60"/>
      <c r="O34" s="60" t="s">
        <v>1175</v>
      </c>
      <c r="P34" s="60" t="s">
        <v>1458</v>
      </c>
      <c r="Q34" s="60" t="s">
        <v>1459</v>
      </c>
      <c r="R34" s="60" t="s">
        <v>1460</v>
      </c>
      <c r="S34" s="60"/>
      <c r="T34" s="60"/>
      <c r="U34" s="60" t="s">
        <v>1182</v>
      </c>
      <c r="V34" s="60"/>
      <c r="W34" s="60"/>
      <c r="X34" s="60"/>
      <c r="Y34" s="60" t="s">
        <v>1461</v>
      </c>
      <c r="Z34" s="60"/>
      <c r="AA34" s="60" t="s">
        <v>1462</v>
      </c>
      <c r="AB34" s="60"/>
      <c r="AC34" s="60"/>
      <c r="AD34" s="60"/>
      <c r="AE34" s="60" t="s">
        <v>1183</v>
      </c>
      <c r="AF34" s="60"/>
      <c r="AG34" s="60"/>
      <c r="AH34" s="60"/>
      <c r="AI34" s="60" t="s">
        <v>1185</v>
      </c>
      <c r="AJ34" s="60"/>
      <c r="AK34" s="60"/>
      <c r="AL34" s="60" t="s">
        <v>1236</v>
      </c>
      <c r="AM34" s="60"/>
      <c r="AN34" s="60"/>
      <c r="AO34" s="60"/>
      <c r="AP34" s="60"/>
      <c r="AQ34" s="60" t="s">
        <v>1223</v>
      </c>
      <c r="AR34" s="60" t="s">
        <v>1463</v>
      </c>
      <c r="AS34" s="60"/>
      <c r="AT34" s="60"/>
      <c r="AU34" s="60"/>
      <c r="AV34" s="60"/>
      <c r="AW34" s="60"/>
      <c r="AX34" s="60"/>
      <c r="AY34" s="60"/>
      <c r="AZ34" s="60"/>
      <c r="BA34" s="60" t="s">
        <v>1191</v>
      </c>
      <c r="BB34" s="60"/>
      <c r="BC34" s="60"/>
      <c r="BD34" s="60"/>
      <c r="BE34" s="60"/>
      <c r="BF34" s="60" t="s">
        <v>1193</v>
      </c>
      <c r="BG34" s="60"/>
      <c r="BH34" s="60" t="s">
        <v>1464</v>
      </c>
      <c r="BI34" s="60" t="s">
        <v>1240</v>
      </c>
      <c r="BJ34" s="60" t="s">
        <v>1465</v>
      </c>
      <c r="BK34" s="60" t="s">
        <v>1197</v>
      </c>
      <c r="BL34" s="60"/>
      <c r="BM34" s="60" t="s">
        <v>1199</v>
      </c>
      <c r="BN34" s="60"/>
      <c r="BO34" s="60" t="s">
        <v>1227</v>
      </c>
      <c r="BP34" s="60" t="s">
        <v>1201</v>
      </c>
      <c r="BQ34" s="60"/>
      <c r="BR34" s="60"/>
      <c r="BS34" s="60"/>
      <c r="BT34" s="60" t="s">
        <v>1228</v>
      </c>
      <c r="BU34" s="60" t="s">
        <v>1202</v>
      </c>
      <c r="BV34" s="60"/>
      <c r="BW34" s="60"/>
      <c r="BX34" s="60"/>
      <c r="BY34" s="60"/>
      <c r="BZ34" s="60" t="s">
        <v>1230</v>
      </c>
      <c r="CA34" s="60"/>
      <c r="CB34" s="60"/>
      <c r="CC34" s="60"/>
      <c r="CD34" s="60"/>
      <c r="CE34" s="60" t="s">
        <v>1466</v>
      </c>
      <c r="CF34" s="60"/>
      <c r="CG34" s="60"/>
      <c r="CH34" s="60"/>
      <c r="CI34" s="60" t="s">
        <v>1183</v>
      </c>
      <c r="CJ34" s="60"/>
      <c r="CK34" s="60" t="s">
        <v>1467</v>
      </c>
      <c r="CL34" s="60"/>
      <c r="CM34" s="60"/>
    </row>
    <row r="35" spans="1:91" ht="38.25" x14ac:dyDescent="0.25">
      <c r="A35" s="59" t="s">
        <v>1468</v>
      </c>
      <c r="B35" s="60" t="s">
        <v>1208</v>
      </c>
      <c r="C35" s="60" t="s">
        <v>1170</v>
      </c>
      <c r="D35" s="60"/>
      <c r="E35" s="60" t="s">
        <v>1280</v>
      </c>
      <c r="F35" s="60"/>
      <c r="G35" s="60"/>
      <c r="H35" s="60"/>
      <c r="I35" s="60"/>
      <c r="J35" s="60" t="s">
        <v>1282</v>
      </c>
      <c r="K35" s="60"/>
      <c r="L35" s="60"/>
      <c r="M35" s="60" t="s">
        <v>1175</v>
      </c>
      <c r="N35" s="60"/>
      <c r="O35" s="60" t="s">
        <v>1183</v>
      </c>
      <c r="P35" s="60" t="s">
        <v>1469</v>
      </c>
      <c r="Q35" s="60" t="s">
        <v>1180</v>
      </c>
      <c r="R35" s="60" t="s">
        <v>1470</v>
      </c>
      <c r="S35" s="60"/>
      <c r="T35" s="60"/>
      <c r="U35" s="60" t="s">
        <v>1305</v>
      </c>
      <c r="V35" s="60"/>
      <c r="W35" s="60"/>
      <c r="X35" s="60"/>
      <c r="Y35" s="60" t="s">
        <v>1287</v>
      </c>
      <c r="Z35" s="60"/>
      <c r="AA35" s="60"/>
      <c r="AB35" s="60"/>
      <c r="AC35" s="60"/>
      <c r="AD35" s="60"/>
      <c r="AE35" s="60" t="s">
        <v>1219</v>
      </c>
      <c r="AF35" s="60" t="s">
        <v>1471</v>
      </c>
      <c r="AG35" s="60"/>
      <c r="AH35" s="60"/>
      <c r="AI35" s="60"/>
      <c r="AJ35" s="60"/>
      <c r="AK35" s="60"/>
      <c r="AL35" s="60"/>
      <c r="AM35" s="60"/>
      <c r="AN35" s="60"/>
      <c r="AO35" s="60"/>
      <c r="AP35" s="60"/>
      <c r="AQ35" s="60" t="s">
        <v>1290</v>
      </c>
      <c r="AR35" s="60" t="s">
        <v>1472</v>
      </c>
      <c r="AS35" s="60"/>
      <c r="AT35" s="60"/>
      <c r="AU35" s="60"/>
      <c r="AV35" s="60"/>
      <c r="AW35" s="60"/>
      <c r="AX35" s="60"/>
      <c r="AY35" s="60"/>
      <c r="AZ35" s="60"/>
      <c r="BA35" s="60"/>
      <c r="BB35" s="60"/>
      <c r="BC35" s="60"/>
      <c r="BD35" s="60" t="s">
        <v>1239</v>
      </c>
      <c r="BE35" s="60"/>
      <c r="BF35" s="60"/>
      <c r="BG35" s="60"/>
      <c r="BH35" s="60" t="s">
        <v>1473</v>
      </c>
      <c r="BI35" s="60" t="s">
        <v>1240</v>
      </c>
      <c r="BJ35" s="60" t="s">
        <v>1474</v>
      </c>
      <c r="BK35" s="60" t="s">
        <v>1197</v>
      </c>
      <c r="BL35" s="60"/>
      <c r="BM35" s="60" t="s">
        <v>1199</v>
      </c>
      <c r="BN35" s="60"/>
      <c r="BO35" s="60" t="s">
        <v>1227</v>
      </c>
      <c r="BP35" s="60"/>
      <c r="BQ35" s="60"/>
      <c r="BR35" s="60"/>
      <c r="BS35" s="60"/>
      <c r="BT35" s="60" t="s">
        <v>1228</v>
      </c>
      <c r="BU35" s="60"/>
      <c r="BV35" s="60"/>
      <c r="BW35" s="60"/>
      <c r="BX35" s="60"/>
      <c r="BY35" s="60"/>
      <c r="BZ35" s="60"/>
      <c r="CA35" s="60"/>
      <c r="CB35" s="60" t="s">
        <v>1321</v>
      </c>
      <c r="CC35" s="60"/>
      <c r="CD35" s="60"/>
      <c r="CE35" s="60"/>
      <c r="CF35" s="60"/>
      <c r="CG35" s="60"/>
      <c r="CH35" s="60"/>
      <c r="CI35" s="60" t="s">
        <v>1183</v>
      </c>
      <c r="CJ35" s="60"/>
      <c r="CK35" s="60" t="s">
        <v>1475</v>
      </c>
      <c r="CL35" s="60" t="s">
        <v>1475</v>
      </c>
      <c r="CM35" s="60"/>
    </row>
    <row r="36" spans="1:91" ht="63.7" x14ac:dyDescent="0.25">
      <c r="A36" s="59" t="s">
        <v>1476</v>
      </c>
      <c r="B36" s="60" t="s">
        <v>1170</v>
      </c>
      <c r="C36" s="60" t="s">
        <v>1170</v>
      </c>
      <c r="D36" s="60"/>
      <c r="E36" s="60" t="s">
        <v>1209</v>
      </c>
      <c r="F36" s="60" t="s">
        <v>1414</v>
      </c>
      <c r="G36" s="60"/>
      <c r="H36" s="60"/>
      <c r="I36" s="60" t="s">
        <v>1173</v>
      </c>
      <c r="J36" s="60"/>
      <c r="K36" s="60"/>
      <c r="L36" s="60" t="s">
        <v>1415</v>
      </c>
      <c r="M36" s="60" t="s">
        <v>1183</v>
      </c>
      <c r="N36" s="60" t="s">
        <v>1416</v>
      </c>
      <c r="O36" s="60"/>
      <c r="P36" s="60"/>
      <c r="Q36" s="60" t="s">
        <v>1248</v>
      </c>
      <c r="R36" s="60" t="s">
        <v>1417</v>
      </c>
      <c r="S36" s="60" t="s">
        <v>1180</v>
      </c>
      <c r="T36" s="60" t="s">
        <v>1418</v>
      </c>
      <c r="U36" s="60" t="s">
        <v>1419</v>
      </c>
      <c r="V36" s="60" t="s">
        <v>1420</v>
      </c>
      <c r="W36" s="60"/>
      <c r="X36" s="60"/>
      <c r="Y36" s="60"/>
      <c r="Z36" s="60"/>
      <c r="AA36" s="60"/>
      <c r="AB36" s="60"/>
      <c r="AC36" s="60"/>
      <c r="AD36" s="60"/>
      <c r="AE36" s="60" t="s">
        <v>1219</v>
      </c>
      <c r="AF36" s="60" t="s">
        <v>1477</v>
      </c>
      <c r="AG36" s="60"/>
      <c r="AH36" s="60" t="s">
        <v>1190</v>
      </c>
      <c r="AI36" s="60"/>
      <c r="AJ36" s="60"/>
      <c r="AK36" s="60"/>
      <c r="AL36" s="60"/>
      <c r="AM36" s="60"/>
      <c r="AN36" s="60" t="s">
        <v>1259</v>
      </c>
      <c r="AO36" s="60" t="s">
        <v>1187</v>
      </c>
      <c r="AP36" s="60"/>
      <c r="AQ36" s="60" t="s">
        <v>1175</v>
      </c>
      <c r="AR36" s="60" t="s">
        <v>1422</v>
      </c>
      <c r="AS36" s="60"/>
      <c r="AT36" s="60"/>
      <c r="AU36" s="60"/>
      <c r="AV36" s="60"/>
      <c r="AW36" s="60" t="s">
        <v>1190</v>
      </c>
      <c r="AX36" s="60"/>
      <c r="AY36" s="60" t="s">
        <v>1238</v>
      </c>
      <c r="AZ36" s="60"/>
      <c r="BA36" s="60" t="s">
        <v>1191</v>
      </c>
      <c r="BB36" s="60"/>
      <c r="BC36" s="60"/>
      <c r="BD36" s="60"/>
      <c r="BE36" s="60" t="s">
        <v>1226</v>
      </c>
      <c r="BF36" s="60"/>
      <c r="BG36" s="60"/>
      <c r="BH36" s="60"/>
      <c r="BI36" s="60" t="s">
        <v>1195</v>
      </c>
      <c r="BJ36" s="60" t="s">
        <v>1478</v>
      </c>
      <c r="BK36" s="60" t="s">
        <v>1197</v>
      </c>
      <c r="BL36" s="60"/>
      <c r="BM36" s="60"/>
      <c r="BN36" s="60"/>
      <c r="BO36" s="60"/>
      <c r="BP36" s="60"/>
      <c r="BQ36" s="60"/>
      <c r="BR36" s="60"/>
      <c r="BS36" s="60"/>
      <c r="BT36" s="60"/>
      <c r="BU36" s="60" t="s">
        <v>1202</v>
      </c>
      <c r="BV36" s="60"/>
      <c r="BW36" s="60"/>
      <c r="BX36" s="60"/>
      <c r="BY36" s="60" t="s">
        <v>1243</v>
      </c>
      <c r="BZ36" s="60"/>
      <c r="CA36" s="60"/>
      <c r="CB36" s="60"/>
      <c r="CC36" s="60"/>
      <c r="CD36" s="60"/>
      <c r="CE36" s="60" t="s">
        <v>1424</v>
      </c>
      <c r="CF36" s="60"/>
      <c r="CG36" s="60"/>
      <c r="CH36" s="60"/>
      <c r="CI36" s="60" t="s">
        <v>1183</v>
      </c>
      <c r="CJ36" s="60"/>
      <c r="CK36" s="60"/>
      <c r="CL36" s="60"/>
      <c r="CM36" s="60"/>
    </row>
    <row r="37" spans="1:91" ht="356.7" x14ac:dyDescent="0.25">
      <c r="A37" s="59" t="s">
        <v>1479</v>
      </c>
      <c r="B37" s="60" t="s">
        <v>1170</v>
      </c>
      <c r="C37" s="60" t="s">
        <v>1170</v>
      </c>
      <c r="D37" s="60"/>
      <c r="E37" s="60" t="s">
        <v>1171</v>
      </c>
      <c r="F37" s="60" t="s">
        <v>1480</v>
      </c>
      <c r="G37" s="60"/>
      <c r="H37" s="60"/>
      <c r="I37" s="60" t="s">
        <v>1173</v>
      </c>
      <c r="J37" s="60"/>
      <c r="K37" s="60" t="s">
        <v>1247</v>
      </c>
      <c r="L37" s="60" t="s">
        <v>1481</v>
      </c>
      <c r="M37" s="60" t="s">
        <v>1283</v>
      </c>
      <c r="N37" s="60" t="s">
        <v>1482</v>
      </c>
      <c r="O37" s="60" t="s">
        <v>1183</v>
      </c>
      <c r="P37" s="60" t="s">
        <v>1395</v>
      </c>
      <c r="Q37" s="60" t="s">
        <v>1180</v>
      </c>
      <c r="R37" s="60" t="s">
        <v>1483</v>
      </c>
      <c r="S37" s="60"/>
      <c r="T37" s="60"/>
      <c r="U37" s="60" t="s">
        <v>1182</v>
      </c>
      <c r="V37" s="60" t="s">
        <v>1484</v>
      </c>
      <c r="W37" s="60"/>
      <c r="X37" s="60"/>
      <c r="Y37" s="60" t="s">
        <v>1287</v>
      </c>
      <c r="Z37" s="60" t="s">
        <v>1485</v>
      </c>
      <c r="AA37" s="60"/>
      <c r="AB37" s="60"/>
      <c r="AC37" s="60"/>
      <c r="AD37" s="60"/>
      <c r="AE37" s="60" t="s">
        <v>1183</v>
      </c>
      <c r="AF37" s="60" t="s">
        <v>1486</v>
      </c>
      <c r="AG37" s="60"/>
      <c r="AH37" s="60" t="s">
        <v>1190</v>
      </c>
      <c r="AI37" s="60" t="s">
        <v>1185</v>
      </c>
      <c r="AJ37" s="60"/>
      <c r="AK37" s="60"/>
      <c r="AL37" s="60"/>
      <c r="AM37" s="60" t="s">
        <v>1186</v>
      </c>
      <c r="AN37" s="60"/>
      <c r="AO37" s="60"/>
      <c r="AP37" s="60" t="s">
        <v>1487</v>
      </c>
      <c r="AQ37" s="60" t="s">
        <v>1180</v>
      </c>
      <c r="AR37" s="60" t="s">
        <v>1488</v>
      </c>
      <c r="AS37" s="60"/>
      <c r="AT37" s="60"/>
      <c r="AU37" s="60"/>
      <c r="AV37" s="60"/>
      <c r="AW37" s="60" t="s">
        <v>1190</v>
      </c>
      <c r="AX37" s="60"/>
      <c r="AY37" s="60" t="s">
        <v>1238</v>
      </c>
      <c r="AZ37" s="60"/>
      <c r="BA37" s="60"/>
      <c r="BB37" s="60" t="s">
        <v>1489</v>
      </c>
      <c r="BC37" s="60"/>
      <c r="BD37" s="60" t="s">
        <v>1239</v>
      </c>
      <c r="BE37" s="60"/>
      <c r="BF37" s="60"/>
      <c r="BG37" s="60"/>
      <c r="BH37" s="60" t="s">
        <v>1490</v>
      </c>
      <c r="BI37" s="60" t="s">
        <v>1195</v>
      </c>
      <c r="BJ37" s="60" t="s">
        <v>1491</v>
      </c>
      <c r="BK37" s="60" t="s">
        <v>1197</v>
      </c>
      <c r="BL37" s="60" t="s">
        <v>1198</v>
      </c>
      <c r="BM37" s="60" t="s">
        <v>1199</v>
      </c>
      <c r="BN37" s="60" t="s">
        <v>1200</v>
      </c>
      <c r="BO37" s="60" t="s">
        <v>1227</v>
      </c>
      <c r="BP37" s="60" t="s">
        <v>1201</v>
      </c>
      <c r="BQ37" s="60"/>
      <c r="BR37" s="60"/>
      <c r="BS37" s="60" t="s">
        <v>1492</v>
      </c>
      <c r="BT37" s="60" t="s">
        <v>1228</v>
      </c>
      <c r="BU37" s="60" t="s">
        <v>1202</v>
      </c>
      <c r="BV37" s="60"/>
      <c r="BW37" s="60"/>
      <c r="BX37" s="60" t="s">
        <v>1493</v>
      </c>
      <c r="BY37" s="60" t="s">
        <v>1243</v>
      </c>
      <c r="BZ37" s="60"/>
      <c r="CA37" s="60"/>
      <c r="CB37" s="60"/>
      <c r="CC37" s="60"/>
      <c r="CD37" s="60"/>
      <c r="CE37" s="60" t="s">
        <v>1494</v>
      </c>
      <c r="CF37" s="60"/>
      <c r="CG37" s="60"/>
      <c r="CH37" s="60"/>
      <c r="CI37" s="60" t="s">
        <v>1183</v>
      </c>
      <c r="CJ37" s="60"/>
      <c r="CK37" s="60"/>
      <c r="CL37" s="60" t="s">
        <v>1395</v>
      </c>
      <c r="CM37" s="60"/>
    </row>
    <row r="38" spans="1:91" ht="50.95" x14ac:dyDescent="0.25">
      <c r="A38" s="59" t="s">
        <v>1495</v>
      </c>
      <c r="B38" s="60" t="s">
        <v>1170</v>
      </c>
      <c r="C38" s="60" t="s">
        <v>1170</v>
      </c>
      <c r="D38" s="60" t="s">
        <v>1496</v>
      </c>
      <c r="E38" s="60" t="s">
        <v>1209</v>
      </c>
      <c r="F38" s="60"/>
      <c r="G38" s="60" t="s">
        <v>1211</v>
      </c>
      <c r="H38" s="60"/>
      <c r="I38" s="60"/>
      <c r="J38" s="60"/>
      <c r="K38" s="60"/>
      <c r="L38" s="60"/>
      <c r="M38" s="60" t="s">
        <v>1175</v>
      </c>
      <c r="N38" s="60" t="s">
        <v>1497</v>
      </c>
      <c r="O38" s="60" t="s">
        <v>1175</v>
      </c>
      <c r="P38" s="60" t="s">
        <v>1498</v>
      </c>
      <c r="Q38" s="60" t="s">
        <v>1178</v>
      </c>
      <c r="R38" s="60" t="s">
        <v>1499</v>
      </c>
      <c r="S38" s="60" t="s">
        <v>1214</v>
      </c>
      <c r="T38" s="60" t="s">
        <v>1500</v>
      </c>
      <c r="U38" s="60" t="s">
        <v>1305</v>
      </c>
      <c r="V38" s="60"/>
      <c r="W38" s="60"/>
      <c r="X38" s="60"/>
      <c r="Y38" s="60" t="s">
        <v>1461</v>
      </c>
      <c r="Z38" s="60" t="s">
        <v>1498</v>
      </c>
      <c r="AA38" s="60" t="s">
        <v>1178</v>
      </c>
      <c r="AB38" s="60"/>
      <c r="AC38" s="60" t="s">
        <v>1218</v>
      </c>
      <c r="AD38" s="60"/>
      <c r="AE38" s="60" t="s">
        <v>1183</v>
      </c>
      <c r="AF38" s="60" t="s">
        <v>1501</v>
      </c>
      <c r="AG38" s="60"/>
      <c r="AH38" s="60"/>
      <c r="AI38" s="60"/>
      <c r="AJ38" s="60"/>
      <c r="AK38" s="60"/>
      <c r="AL38" s="60" t="s">
        <v>1236</v>
      </c>
      <c r="AM38" s="60"/>
      <c r="AN38" s="60"/>
      <c r="AO38" s="60" t="s">
        <v>1187</v>
      </c>
      <c r="AP38" s="60"/>
      <c r="AQ38" s="60" t="s">
        <v>1290</v>
      </c>
      <c r="AR38" s="60" t="s">
        <v>1502</v>
      </c>
      <c r="AS38" s="60"/>
      <c r="AT38" s="60"/>
      <c r="AU38" s="60" t="s">
        <v>1308</v>
      </c>
      <c r="AV38" s="60"/>
      <c r="AW38" s="60"/>
      <c r="AX38" s="60"/>
      <c r="AY38" s="60"/>
      <c r="AZ38" s="60"/>
      <c r="BA38" s="60" t="s">
        <v>1191</v>
      </c>
      <c r="BB38" s="60"/>
      <c r="BC38" s="60"/>
      <c r="BD38" s="60"/>
      <c r="BE38" s="60" t="s">
        <v>1226</v>
      </c>
      <c r="BF38" s="60"/>
      <c r="BG38" s="60"/>
      <c r="BH38" s="60"/>
      <c r="BI38" s="60" t="s">
        <v>1195</v>
      </c>
      <c r="BJ38" s="60" t="s">
        <v>1503</v>
      </c>
      <c r="BK38" s="60" t="s">
        <v>1197</v>
      </c>
      <c r="BL38" s="60"/>
      <c r="BM38" s="60"/>
      <c r="BN38" s="60"/>
      <c r="BO38" s="60"/>
      <c r="BP38" s="60"/>
      <c r="BQ38" s="60"/>
      <c r="BR38" s="60"/>
      <c r="BS38" s="60" t="s">
        <v>1504</v>
      </c>
      <c r="BT38" s="60" t="s">
        <v>1228</v>
      </c>
      <c r="BU38" s="60"/>
      <c r="BV38" s="60"/>
      <c r="BW38" s="60"/>
      <c r="BX38" s="60" t="s">
        <v>1505</v>
      </c>
      <c r="BY38" s="60"/>
      <c r="BZ38" s="60"/>
      <c r="CA38" s="60"/>
      <c r="CB38" s="60" t="s">
        <v>1321</v>
      </c>
      <c r="CC38" s="60"/>
      <c r="CD38" s="60"/>
      <c r="CE38" s="60" t="s">
        <v>1506</v>
      </c>
      <c r="CF38" s="60"/>
      <c r="CG38" s="60"/>
      <c r="CH38" s="60"/>
      <c r="CI38" s="60" t="s">
        <v>1183</v>
      </c>
      <c r="CJ38" s="60"/>
      <c r="CK38" s="60" t="s">
        <v>1507</v>
      </c>
      <c r="CL38" s="60"/>
      <c r="CM38" s="60"/>
    </row>
    <row r="39" spans="1:91" ht="63.7" x14ac:dyDescent="0.25">
      <c r="A39" s="59" t="s">
        <v>1508</v>
      </c>
      <c r="B39" s="60" t="s">
        <v>1170</v>
      </c>
      <c r="C39" s="60" t="s">
        <v>1170</v>
      </c>
      <c r="D39" s="60"/>
      <c r="E39" s="60" t="s">
        <v>1171</v>
      </c>
      <c r="F39" s="60" t="s">
        <v>1509</v>
      </c>
      <c r="G39" s="60"/>
      <c r="H39" s="60"/>
      <c r="I39" s="60"/>
      <c r="J39" s="60" t="s">
        <v>1282</v>
      </c>
      <c r="K39" s="60"/>
      <c r="L39" s="60"/>
      <c r="M39" s="60" t="s">
        <v>1183</v>
      </c>
      <c r="N39" s="60"/>
      <c r="O39" s="60"/>
      <c r="P39" s="60"/>
      <c r="Q39" s="60" t="s">
        <v>1178</v>
      </c>
      <c r="R39" s="60"/>
      <c r="S39" s="60" t="s">
        <v>1180</v>
      </c>
      <c r="T39" s="60"/>
      <c r="U39" s="60" t="s">
        <v>1216</v>
      </c>
      <c r="V39" s="60"/>
      <c r="W39" s="60" t="s">
        <v>1217</v>
      </c>
      <c r="X39" s="60"/>
      <c r="Y39" s="60"/>
      <c r="Z39" s="60"/>
      <c r="AA39" s="60" t="s">
        <v>1178</v>
      </c>
      <c r="AB39" s="60" t="s">
        <v>1510</v>
      </c>
      <c r="AC39" s="60" t="s">
        <v>1269</v>
      </c>
      <c r="AD39" s="60"/>
      <c r="AE39" s="60" t="s">
        <v>1219</v>
      </c>
      <c r="AF39" s="60" t="s">
        <v>1511</v>
      </c>
      <c r="AG39" s="60"/>
      <c r="AH39" s="60"/>
      <c r="AI39" s="60"/>
      <c r="AJ39" s="60"/>
      <c r="AK39" s="60" t="s">
        <v>1189</v>
      </c>
      <c r="AL39" s="60" t="s">
        <v>1236</v>
      </c>
      <c r="AM39" s="60"/>
      <c r="AN39" s="60"/>
      <c r="AO39" s="60"/>
      <c r="AP39" s="60"/>
      <c r="AQ39" s="60" t="s">
        <v>1180</v>
      </c>
      <c r="AR39" s="60" t="s">
        <v>1512</v>
      </c>
      <c r="AS39" s="60"/>
      <c r="AT39" s="60" t="s">
        <v>1189</v>
      </c>
      <c r="AU39" s="60"/>
      <c r="AV39" s="60"/>
      <c r="AW39" s="60" t="s">
        <v>1190</v>
      </c>
      <c r="AX39" s="60"/>
      <c r="AY39" s="60"/>
      <c r="AZ39" s="60"/>
      <c r="BA39" s="60"/>
      <c r="BB39" s="60"/>
      <c r="BC39" s="60" t="s">
        <v>1261</v>
      </c>
      <c r="BD39" s="60"/>
      <c r="BE39" s="60"/>
      <c r="BF39" s="60"/>
      <c r="BG39" s="60"/>
      <c r="BH39" s="60"/>
      <c r="BI39" s="60" t="s">
        <v>1195</v>
      </c>
      <c r="BJ39" s="60"/>
      <c r="BK39" s="60"/>
      <c r="BL39" s="60"/>
      <c r="BM39" s="60" t="s">
        <v>1199</v>
      </c>
      <c r="BN39" s="60"/>
      <c r="BO39" s="60"/>
      <c r="BP39" s="60"/>
      <c r="BQ39" s="60"/>
      <c r="BR39" s="60"/>
      <c r="BS39" s="60"/>
      <c r="BT39" s="60"/>
      <c r="BU39" s="60"/>
      <c r="BV39" s="60" t="s">
        <v>1183</v>
      </c>
      <c r="BW39" s="60"/>
      <c r="BX39" s="60" t="s">
        <v>1513</v>
      </c>
      <c r="BY39" s="60"/>
      <c r="BZ39" s="60"/>
      <c r="CA39" s="60"/>
      <c r="CB39" s="60"/>
      <c r="CC39" s="60" t="s">
        <v>1275</v>
      </c>
      <c r="CD39" s="60"/>
      <c r="CE39" s="60" t="s">
        <v>1514</v>
      </c>
      <c r="CF39" s="60" t="s">
        <v>1204</v>
      </c>
      <c r="CG39" s="60" t="s">
        <v>1205</v>
      </c>
      <c r="CH39" s="60"/>
      <c r="CI39" s="60"/>
      <c r="CJ39" s="60"/>
      <c r="CK39" s="60"/>
      <c r="CL39" s="60"/>
      <c r="CM39" s="60" t="s">
        <v>1515</v>
      </c>
    </row>
    <row r="40" spans="1:91" ht="38.25" x14ac:dyDescent="0.25">
      <c r="A40" s="59" t="s">
        <v>1516</v>
      </c>
      <c r="B40" s="60" t="s">
        <v>1170</v>
      </c>
      <c r="C40" s="60" t="s">
        <v>1170</v>
      </c>
      <c r="D40" s="60" t="s">
        <v>1517</v>
      </c>
      <c r="E40" s="60" t="s">
        <v>1209</v>
      </c>
      <c r="F40" s="60"/>
      <c r="G40" s="60"/>
      <c r="H40" s="60"/>
      <c r="I40" s="60" t="s">
        <v>1173</v>
      </c>
      <c r="J40" s="60"/>
      <c r="K40" s="60"/>
      <c r="L40" s="60" t="s">
        <v>1518</v>
      </c>
      <c r="M40" s="60" t="s">
        <v>1175</v>
      </c>
      <c r="N40" s="60"/>
      <c r="O40" s="60" t="s">
        <v>1175</v>
      </c>
      <c r="P40" s="60" t="s">
        <v>1519</v>
      </c>
      <c r="Q40" s="60" t="s">
        <v>1178</v>
      </c>
      <c r="R40" s="60" t="s">
        <v>1520</v>
      </c>
      <c r="S40" s="60" t="s">
        <v>1214</v>
      </c>
      <c r="T40" s="60"/>
      <c r="U40" s="60" t="s">
        <v>1305</v>
      </c>
      <c r="V40" s="60"/>
      <c r="W40" s="60"/>
      <c r="X40" s="60"/>
      <c r="Y40" s="60" t="s">
        <v>1521</v>
      </c>
      <c r="Z40" s="60"/>
      <c r="AA40" s="60" t="s">
        <v>1178</v>
      </c>
      <c r="AB40" s="60"/>
      <c r="AC40" s="60" t="s">
        <v>1218</v>
      </c>
      <c r="AD40" s="60"/>
      <c r="AE40" s="60" t="s">
        <v>1219</v>
      </c>
      <c r="AF40" s="60"/>
      <c r="AG40" s="60"/>
      <c r="AH40" s="60" t="s">
        <v>1190</v>
      </c>
      <c r="AI40" s="60"/>
      <c r="AJ40" s="60"/>
      <c r="AK40" s="60"/>
      <c r="AL40" s="60" t="s">
        <v>1236</v>
      </c>
      <c r="AM40" s="60"/>
      <c r="AN40" s="60"/>
      <c r="AO40" s="60" t="s">
        <v>1187</v>
      </c>
      <c r="AP40" s="60"/>
      <c r="AQ40" s="60" t="s">
        <v>1237</v>
      </c>
      <c r="AR40" s="60"/>
      <c r="AS40" s="60"/>
      <c r="AT40" s="60"/>
      <c r="AU40" s="60" t="s">
        <v>1308</v>
      </c>
      <c r="AV40" s="60"/>
      <c r="AW40" s="60"/>
      <c r="AX40" s="60"/>
      <c r="AY40" s="60"/>
      <c r="AZ40" s="60"/>
      <c r="BA40" s="60" t="s">
        <v>1191</v>
      </c>
      <c r="BB40" s="60" t="s">
        <v>1522</v>
      </c>
      <c r="BC40" s="60"/>
      <c r="BD40" s="60" t="s">
        <v>1239</v>
      </c>
      <c r="BE40" s="60"/>
      <c r="BF40" s="60"/>
      <c r="BG40" s="60"/>
      <c r="BH40" s="60"/>
      <c r="BI40" s="60" t="s">
        <v>1240</v>
      </c>
      <c r="BJ40" s="60" t="s">
        <v>1523</v>
      </c>
      <c r="BK40" s="60" t="s">
        <v>1197</v>
      </c>
      <c r="BL40" s="60"/>
      <c r="BM40" s="60"/>
      <c r="BN40" s="60"/>
      <c r="BO40" s="60"/>
      <c r="BP40" s="60"/>
      <c r="BQ40" s="60"/>
      <c r="BR40" s="60"/>
      <c r="BS40" s="60"/>
      <c r="BT40" s="60" t="s">
        <v>1228</v>
      </c>
      <c r="BU40" s="60"/>
      <c r="BV40" s="60"/>
      <c r="BW40" s="60"/>
      <c r="BX40" s="60"/>
      <c r="BY40" s="60" t="s">
        <v>1243</v>
      </c>
      <c r="BZ40" s="60"/>
      <c r="CA40" s="60"/>
      <c r="CB40" s="60"/>
      <c r="CC40" s="60"/>
      <c r="CD40" s="60"/>
      <c r="CE40" s="60" t="s">
        <v>1524</v>
      </c>
      <c r="CF40" s="60"/>
      <c r="CG40" s="60"/>
      <c r="CH40" s="60"/>
      <c r="CI40" s="60" t="s">
        <v>1183</v>
      </c>
      <c r="CJ40" s="60"/>
      <c r="CK40" s="60" t="s">
        <v>1525</v>
      </c>
      <c r="CL40" s="60"/>
      <c r="CM40" s="60"/>
    </row>
    <row r="41" spans="1:91" x14ac:dyDescent="0.25">
      <c r="A41" s="59"/>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row>
    <row r="42" spans="1:91" x14ac:dyDescent="0.25">
      <c r="A42" s="51"/>
      <c r="D42" s="52"/>
      <c r="F42" s="52"/>
      <c r="G42" s="52"/>
      <c r="K42" s="52"/>
      <c r="L42" s="52"/>
      <c r="N42" s="52"/>
      <c r="AB42" s="51"/>
      <c r="AE42" s="52"/>
      <c r="AF42" s="52"/>
      <c r="AG42" s="52"/>
      <c r="AM42" s="51"/>
      <c r="AO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row>
    <row r="43" spans="1:91" x14ac:dyDescent="0.25">
      <c r="B43" s="61">
        <f>COUNTA(B8:B41)</f>
        <v>33</v>
      </c>
      <c r="C43" s="62">
        <f>COUNTIF(C8:C41,"No")</f>
        <v>1</v>
      </c>
      <c r="N43" s="52"/>
      <c r="AC43" s="52"/>
      <c r="AG43" s="52"/>
    </row>
    <row r="44" spans="1:91" x14ac:dyDescent="0.25">
      <c r="C44" s="63" t="s">
        <v>1526</v>
      </c>
      <c r="N44" s="52"/>
      <c r="AC44" s="52"/>
      <c r="AG44" s="52"/>
    </row>
    <row r="45" spans="1:91" x14ac:dyDescent="0.25">
      <c r="N45" s="52"/>
      <c r="AC45" s="52"/>
      <c r="AG45" s="52"/>
    </row>
    <row r="46" spans="1:91" x14ac:dyDescent="0.25">
      <c r="N46" s="52"/>
      <c r="AC46" s="52"/>
      <c r="AG46" s="52"/>
    </row>
    <row r="47" spans="1:91" x14ac:dyDescent="0.25">
      <c r="N47" s="52"/>
      <c r="AC47" s="52"/>
      <c r="AG47" s="52"/>
    </row>
    <row r="48" spans="1:91" x14ac:dyDescent="0.25">
      <c r="N48" s="52"/>
      <c r="AC48" s="52"/>
      <c r="AG48" s="52"/>
    </row>
    <row r="49" spans="14:33" x14ac:dyDescent="0.25">
      <c r="N49" s="52"/>
      <c r="AC49" s="52"/>
      <c r="AG49" s="52"/>
    </row>
    <row r="50" spans="14:33" x14ac:dyDescent="0.25">
      <c r="N50" s="52"/>
      <c r="AC50" s="52"/>
      <c r="AG50" s="52"/>
    </row>
    <row r="51" spans="14:33" x14ac:dyDescent="0.25">
      <c r="N51" s="52"/>
      <c r="AC51" s="52"/>
      <c r="AG51" s="52"/>
    </row>
    <row r="52" spans="14:33" x14ac:dyDescent="0.25">
      <c r="N52" s="52"/>
      <c r="AC52" s="52"/>
      <c r="AG52" s="52"/>
    </row>
    <row r="53" spans="14:33" x14ac:dyDescent="0.25">
      <c r="N53" s="52"/>
      <c r="AC53" s="52"/>
      <c r="AG53" s="52"/>
    </row>
    <row r="54" spans="14:33" x14ac:dyDescent="0.25">
      <c r="N54" s="52"/>
      <c r="AC54" s="52"/>
      <c r="AG54" s="52"/>
    </row>
    <row r="55" spans="14:33" x14ac:dyDescent="0.25">
      <c r="N55" s="52"/>
      <c r="AC55" s="52"/>
      <c r="AG55" s="52"/>
    </row>
    <row r="56" spans="14:33" x14ac:dyDescent="0.25">
      <c r="N56" s="52"/>
      <c r="AC56" s="52"/>
      <c r="AG56" s="52"/>
    </row>
    <row r="57" spans="14:33" x14ac:dyDescent="0.25">
      <c r="N57" s="52"/>
      <c r="AC57" s="52"/>
      <c r="AG57" s="52"/>
    </row>
    <row r="58" spans="14:33" x14ac:dyDescent="0.25">
      <c r="N58" s="52"/>
      <c r="AC58" s="52"/>
      <c r="AG58" s="52"/>
    </row>
    <row r="59" spans="14:33" x14ac:dyDescent="0.25">
      <c r="N59" s="52"/>
      <c r="AC59" s="52"/>
      <c r="AG59" s="52"/>
    </row>
    <row r="60" spans="14:33" x14ac:dyDescent="0.25">
      <c r="N60" s="52"/>
      <c r="AC60" s="52"/>
      <c r="AG60" s="52"/>
    </row>
    <row r="61" spans="14:33" x14ac:dyDescent="0.25">
      <c r="N61" s="52"/>
      <c r="AC61" s="52"/>
      <c r="AG61" s="52"/>
    </row>
    <row r="62" spans="14:33" x14ac:dyDescent="0.25">
      <c r="N62" s="52"/>
      <c r="AC62" s="52"/>
      <c r="AG62" s="52"/>
    </row>
    <row r="63" spans="14:33" x14ac:dyDescent="0.25">
      <c r="N63" s="52"/>
      <c r="AC63" s="52"/>
      <c r="AG63" s="52"/>
    </row>
    <row r="64" spans="14:33" x14ac:dyDescent="0.25">
      <c r="N64" s="52"/>
      <c r="AC64" s="52"/>
      <c r="AG64" s="52"/>
    </row>
    <row r="65" spans="14:33" x14ac:dyDescent="0.25">
      <c r="N65" s="52"/>
      <c r="AC65" s="52"/>
      <c r="AG65" s="52"/>
    </row>
    <row r="66" spans="14:33" x14ac:dyDescent="0.25">
      <c r="N66" s="52"/>
      <c r="AC66" s="52"/>
      <c r="AG66" s="52"/>
    </row>
    <row r="67" spans="14:33" x14ac:dyDescent="0.25">
      <c r="N67" s="52"/>
      <c r="AC67" s="52"/>
      <c r="AG67" s="52"/>
    </row>
    <row r="68" spans="14:33" x14ac:dyDescent="0.25">
      <c r="N68" s="52"/>
      <c r="AC68" s="52"/>
      <c r="AG68" s="52"/>
    </row>
    <row r="69" spans="14:33" x14ac:dyDescent="0.25">
      <c r="N69" s="52"/>
      <c r="AC69" s="52"/>
      <c r="AG69" s="52"/>
    </row>
    <row r="70" spans="14:33" x14ac:dyDescent="0.25">
      <c r="N70" s="52"/>
      <c r="AC70" s="52"/>
      <c r="AG70" s="52"/>
    </row>
    <row r="71" spans="14:33" x14ac:dyDescent="0.25">
      <c r="N71" s="52"/>
      <c r="AC71" s="52"/>
      <c r="AG71" s="52"/>
    </row>
    <row r="72" spans="14:33" x14ac:dyDescent="0.25">
      <c r="N72" s="52"/>
      <c r="AC72" s="52"/>
      <c r="AG72" s="52"/>
    </row>
    <row r="73" spans="14:33" x14ac:dyDescent="0.25">
      <c r="N73" s="52"/>
      <c r="AC73" s="52"/>
      <c r="AG73" s="52"/>
    </row>
    <row r="74" spans="14:33" x14ac:dyDescent="0.25">
      <c r="N74" s="52"/>
      <c r="AC74" s="52"/>
      <c r="AG74" s="52"/>
    </row>
    <row r="75" spans="14:33" x14ac:dyDescent="0.25">
      <c r="N75" s="52"/>
      <c r="AC75" s="52"/>
      <c r="AG75" s="52"/>
    </row>
    <row r="76" spans="14:33" x14ac:dyDescent="0.25">
      <c r="N76" s="52"/>
      <c r="AC76" s="52"/>
      <c r="AG76" s="52"/>
    </row>
    <row r="77" spans="14:33" x14ac:dyDescent="0.25">
      <c r="N77" s="52"/>
      <c r="AC77" s="52"/>
      <c r="AG77" s="52"/>
    </row>
    <row r="78" spans="14:33" x14ac:dyDescent="0.25">
      <c r="N78" s="52"/>
      <c r="AC78" s="52"/>
      <c r="AG78" s="52"/>
    </row>
    <row r="79" spans="14:33" x14ac:dyDescent="0.25">
      <c r="N79" s="52"/>
      <c r="AC79" s="52"/>
      <c r="AG79" s="52"/>
    </row>
    <row r="80" spans="14:33" x14ac:dyDescent="0.25">
      <c r="N80" s="52"/>
      <c r="AC80" s="52"/>
      <c r="AG80" s="52"/>
    </row>
    <row r="81" spans="14:33" x14ac:dyDescent="0.25">
      <c r="N81" s="52"/>
      <c r="AC81" s="52"/>
      <c r="AG81" s="52"/>
    </row>
    <row r="82" spans="14:33" x14ac:dyDescent="0.25">
      <c r="N82" s="52"/>
      <c r="AC82" s="52"/>
      <c r="AG82" s="52"/>
    </row>
    <row r="83" spans="14:33" x14ac:dyDescent="0.25">
      <c r="N83" s="52"/>
      <c r="AC83" s="52"/>
      <c r="AG83" s="52"/>
    </row>
    <row r="84" spans="14:33" x14ac:dyDescent="0.25">
      <c r="N84" s="52"/>
      <c r="AC84" s="52"/>
      <c r="AG84" s="52"/>
    </row>
    <row r="85" spans="14:33" x14ac:dyDescent="0.25">
      <c r="N85" s="52"/>
      <c r="AC85" s="52"/>
      <c r="AG85" s="52"/>
    </row>
    <row r="86" spans="14:33" x14ac:dyDescent="0.25">
      <c r="N86" s="52"/>
      <c r="AC86" s="52"/>
      <c r="AG86" s="52"/>
    </row>
    <row r="87" spans="14:33" x14ac:dyDescent="0.25">
      <c r="N87" s="52"/>
      <c r="AC87" s="52"/>
      <c r="AG87" s="52"/>
    </row>
    <row r="88" spans="14:33" x14ac:dyDescent="0.25">
      <c r="N88" s="52"/>
      <c r="AC88" s="52"/>
      <c r="AG88" s="52"/>
    </row>
    <row r="89" spans="14:33" x14ac:dyDescent="0.25">
      <c r="N89" s="52"/>
      <c r="AC89" s="52"/>
      <c r="AG89" s="52"/>
    </row>
    <row r="90" spans="14:33" x14ac:dyDescent="0.25">
      <c r="N90" s="52"/>
      <c r="AC90" s="52"/>
      <c r="AG90" s="52"/>
    </row>
    <row r="91" spans="14:33" x14ac:dyDescent="0.25">
      <c r="N91" s="52"/>
      <c r="AC91" s="52"/>
      <c r="AG91" s="52"/>
    </row>
    <row r="92" spans="14:33" x14ac:dyDescent="0.25">
      <c r="N92" s="52"/>
      <c r="AC92" s="52"/>
      <c r="AG92" s="52"/>
    </row>
    <row r="93" spans="14:33" x14ac:dyDescent="0.25">
      <c r="N93" s="52"/>
      <c r="AC93" s="52"/>
      <c r="AG93" s="52"/>
    </row>
    <row r="94" spans="14:33" x14ac:dyDescent="0.25">
      <c r="N94" s="52"/>
      <c r="AC94" s="52"/>
      <c r="AG94" s="52"/>
    </row>
    <row r="95" spans="14:33" x14ac:dyDescent="0.25">
      <c r="N95" s="52"/>
      <c r="AC95" s="52"/>
      <c r="AG95" s="52"/>
    </row>
    <row r="96" spans="14:33" x14ac:dyDescent="0.25">
      <c r="N96" s="52"/>
      <c r="AC96" s="52"/>
      <c r="AG96" s="52"/>
    </row>
    <row r="97" spans="14:33" x14ac:dyDescent="0.25">
      <c r="N97" s="52"/>
      <c r="AC97" s="52"/>
      <c r="AG97" s="52"/>
    </row>
    <row r="98" spans="14:33" x14ac:dyDescent="0.25">
      <c r="N98" s="52"/>
      <c r="AC98" s="52"/>
      <c r="AG98" s="52"/>
    </row>
    <row r="99" spans="14:33" x14ac:dyDescent="0.25">
      <c r="N99" s="52"/>
      <c r="AC99" s="52"/>
      <c r="AG99" s="52"/>
    </row>
    <row r="100" spans="14:33" x14ac:dyDescent="0.25">
      <c r="N100" s="52"/>
      <c r="AC100" s="52"/>
      <c r="AG100" s="52"/>
    </row>
    <row r="101" spans="14:33" x14ac:dyDescent="0.25">
      <c r="N101" s="52"/>
      <c r="AC101" s="52"/>
      <c r="AG101" s="52"/>
    </row>
    <row r="102" spans="14:33" x14ac:dyDescent="0.25">
      <c r="N102" s="52"/>
      <c r="AC102" s="52"/>
      <c r="AG102" s="52"/>
    </row>
    <row r="103" spans="14:33" x14ac:dyDescent="0.25">
      <c r="N103" s="52"/>
      <c r="AC103" s="52"/>
      <c r="AG103" s="52"/>
    </row>
    <row r="104" spans="14:33" x14ac:dyDescent="0.25">
      <c r="N104" s="52"/>
      <c r="AC104" s="52"/>
      <c r="AG104" s="52"/>
    </row>
    <row r="105" spans="14:33" x14ac:dyDescent="0.25">
      <c r="N105" s="52"/>
      <c r="AC105" s="52"/>
      <c r="AG105" s="52"/>
    </row>
    <row r="106" spans="14:33" x14ac:dyDescent="0.25">
      <c r="N106" s="52"/>
      <c r="AC106" s="52"/>
      <c r="AG106" s="52"/>
    </row>
    <row r="107" spans="14:33" x14ac:dyDescent="0.25">
      <c r="N107" s="52"/>
      <c r="AC107" s="52"/>
      <c r="AG107" s="52"/>
    </row>
    <row r="108" spans="14:33" x14ac:dyDescent="0.25">
      <c r="N108" s="52"/>
      <c r="AC108" s="52"/>
      <c r="AG108" s="52"/>
    </row>
    <row r="109" spans="14:33" x14ac:dyDescent="0.25">
      <c r="N109" s="52"/>
      <c r="AC109" s="52"/>
      <c r="AG109" s="52"/>
    </row>
    <row r="110" spans="14:33" x14ac:dyDescent="0.25">
      <c r="N110" s="52"/>
      <c r="AC110" s="52"/>
      <c r="AG110" s="52"/>
    </row>
    <row r="111" spans="14:33" x14ac:dyDescent="0.25">
      <c r="N111" s="52"/>
      <c r="AC111" s="52"/>
      <c r="AG111" s="52"/>
    </row>
    <row r="112" spans="14:33" x14ac:dyDescent="0.25">
      <c r="N112" s="52"/>
      <c r="AC112" s="52"/>
      <c r="AG112" s="52"/>
    </row>
    <row r="113" spans="14:33" x14ac:dyDescent="0.25">
      <c r="N113" s="52"/>
      <c r="AC113" s="52"/>
      <c r="AG113" s="52"/>
    </row>
    <row r="114" spans="14:33" x14ac:dyDescent="0.25">
      <c r="N114" s="52"/>
      <c r="AC114" s="52"/>
      <c r="AG114" s="52"/>
    </row>
    <row r="115" spans="14:33" x14ac:dyDescent="0.25">
      <c r="N115" s="52"/>
      <c r="AC115" s="52"/>
      <c r="AG115" s="52"/>
    </row>
    <row r="116" spans="14:33" x14ac:dyDescent="0.25">
      <c r="N116" s="52"/>
      <c r="AC116" s="52"/>
      <c r="AG116" s="52"/>
    </row>
    <row r="117" spans="14:33" x14ac:dyDescent="0.25">
      <c r="N117" s="52"/>
      <c r="AC117" s="52"/>
      <c r="AG117" s="52"/>
    </row>
    <row r="118" spans="14:33" x14ac:dyDescent="0.25">
      <c r="N118" s="52"/>
      <c r="AC118" s="52"/>
      <c r="AG118" s="52"/>
    </row>
    <row r="119" spans="14:33" x14ac:dyDescent="0.25">
      <c r="N119" s="52"/>
      <c r="AC119" s="52"/>
      <c r="AG119" s="52"/>
    </row>
    <row r="120" spans="14:33" x14ac:dyDescent="0.25">
      <c r="N120" s="52"/>
      <c r="AC120" s="52"/>
      <c r="AG120" s="52"/>
    </row>
    <row r="121" spans="14:33" x14ac:dyDescent="0.25">
      <c r="N121" s="52"/>
      <c r="AC121" s="52"/>
      <c r="AG121" s="52"/>
    </row>
    <row r="122" spans="14:33" x14ac:dyDescent="0.25">
      <c r="N122" s="52"/>
      <c r="AC122" s="52"/>
      <c r="AG122" s="52"/>
    </row>
    <row r="123" spans="14:33" x14ac:dyDescent="0.25">
      <c r="N123" s="52"/>
      <c r="AC123" s="52"/>
      <c r="AG123" s="52"/>
    </row>
    <row r="124" spans="14:33" x14ac:dyDescent="0.25">
      <c r="N124" s="52"/>
      <c r="AC124" s="52"/>
      <c r="AG124" s="52"/>
    </row>
    <row r="125" spans="14:33" x14ac:dyDescent="0.25">
      <c r="N125" s="52"/>
      <c r="AC125" s="52"/>
      <c r="AG125" s="52"/>
    </row>
    <row r="126" spans="14:33" x14ac:dyDescent="0.25">
      <c r="N126" s="52"/>
      <c r="AC126" s="52"/>
    </row>
    <row r="127" spans="14:33" x14ac:dyDescent="0.25">
      <c r="N127" s="52"/>
      <c r="AC127" s="52"/>
    </row>
    <row r="128" spans="14:33" x14ac:dyDescent="0.25">
      <c r="N128" s="52"/>
      <c r="AC128" s="52"/>
    </row>
    <row r="129" spans="14:29" x14ac:dyDescent="0.25">
      <c r="N129" s="52"/>
      <c r="AC129" s="52"/>
    </row>
    <row r="130" spans="14:29" x14ac:dyDescent="0.25">
      <c r="N130" s="52"/>
      <c r="AC130" s="52"/>
    </row>
    <row r="131" spans="14:29" x14ac:dyDescent="0.25">
      <c r="N131" s="52"/>
      <c r="AC131" s="52"/>
    </row>
    <row r="132" spans="14:29" x14ac:dyDescent="0.25">
      <c r="N132" s="52"/>
      <c r="AC132" s="52"/>
    </row>
    <row r="133" spans="14:29" x14ac:dyDescent="0.25">
      <c r="N133" s="52"/>
      <c r="AC133" s="52"/>
    </row>
    <row r="134" spans="14:29" x14ac:dyDescent="0.25">
      <c r="N134" s="52"/>
      <c r="AC134" s="52"/>
    </row>
    <row r="135" spans="14:29" x14ac:dyDescent="0.25">
      <c r="N135" s="52"/>
      <c r="AC135" s="52"/>
    </row>
    <row r="136" spans="14:29" x14ac:dyDescent="0.25">
      <c r="N136" s="52"/>
      <c r="AC136" s="52"/>
    </row>
    <row r="137" spans="14:29" x14ac:dyDescent="0.25">
      <c r="N137" s="52"/>
      <c r="AC137" s="52"/>
    </row>
    <row r="138" spans="14:29" x14ac:dyDescent="0.25">
      <c r="N138" s="52"/>
      <c r="AC138" s="52"/>
    </row>
    <row r="139" spans="14:29" x14ac:dyDescent="0.25">
      <c r="N139" s="52"/>
      <c r="AC139" s="52"/>
    </row>
    <row r="140" spans="14:29" x14ac:dyDescent="0.25">
      <c r="N140" s="52"/>
      <c r="AC140" s="52"/>
    </row>
    <row r="141" spans="14:29" x14ac:dyDescent="0.25">
      <c r="N141" s="52"/>
      <c r="AC141" s="52"/>
    </row>
    <row r="142" spans="14:29" x14ac:dyDescent="0.25">
      <c r="N142" s="52"/>
      <c r="AC142" s="52"/>
    </row>
    <row r="143" spans="14:29" x14ac:dyDescent="0.25">
      <c r="N143" s="52"/>
      <c r="AC143" s="52"/>
    </row>
    <row r="144" spans="14:29" x14ac:dyDescent="0.25">
      <c r="N144" s="52"/>
      <c r="AC144" s="52"/>
    </row>
    <row r="145" spans="14:29" x14ac:dyDescent="0.25">
      <c r="N145" s="52"/>
      <c r="AC145" s="52"/>
    </row>
    <row r="146" spans="14:29" x14ac:dyDescent="0.25">
      <c r="N146" s="52"/>
      <c r="AC146" s="52"/>
    </row>
    <row r="147" spans="14:29" x14ac:dyDescent="0.25">
      <c r="N147" s="52"/>
      <c r="AC147" s="52"/>
    </row>
    <row r="148" spans="14:29" x14ac:dyDescent="0.25">
      <c r="N148" s="52"/>
      <c r="AC148" s="52"/>
    </row>
    <row r="149" spans="14:29" x14ac:dyDescent="0.25">
      <c r="N149" s="52"/>
      <c r="AC149" s="52"/>
    </row>
    <row r="150" spans="14:29" x14ac:dyDescent="0.25">
      <c r="N150" s="52"/>
      <c r="AC150" s="52"/>
    </row>
    <row r="151" spans="14:29" x14ac:dyDescent="0.25">
      <c r="N151" s="52"/>
      <c r="AC151" s="52"/>
    </row>
    <row r="152" spans="14:29" x14ac:dyDescent="0.25">
      <c r="N152" s="52"/>
      <c r="AC152" s="52"/>
    </row>
    <row r="153" spans="14:29" x14ac:dyDescent="0.25">
      <c r="N153" s="52"/>
      <c r="AC153" s="52"/>
    </row>
    <row r="154" spans="14:29" x14ac:dyDescent="0.25">
      <c r="N154" s="52"/>
      <c r="AC154" s="52"/>
    </row>
    <row r="155" spans="14:29" x14ac:dyDescent="0.25">
      <c r="N155" s="52"/>
      <c r="AC155" s="52"/>
    </row>
    <row r="156" spans="14:29" x14ac:dyDescent="0.25">
      <c r="N156" s="52"/>
      <c r="AC156" s="52"/>
    </row>
    <row r="157" spans="14:29" x14ac:dyDescent="0.25">
      <c r="N157" s="52"/>
      <c r="AC157" s="52"/>
    </row>
    <row r="158" spans="14:29" x14ac:dyDescent="0.25">
      <c r="N158" s="52"/>
      <c r="AC158" s="52"/>
    </row>
    <row r="159" spans="14:29" x14ac:dyDescent="0.25">
      <c r="N159" s="52"/>
      <c r="AC159" s="52"/>
    </row>
    <row r="160" spans="14:29" x14ac:dyDescent="0.25">
      <c r="N160" s="52"/>
      <c r="AC160" s="52"/>
    </row>
    <row r="161" spans="14:29" x14ac:dyDescent="0.25">
      <c r="N161" s="52"/>
      <c r="AC161" s="52"/>
    </row>
    <row r="162" spans="14:29" x14ac:dyDescent="0.25">
      <c r="N162" s="52"/>
      <c r="AC162" s="52"/>
    </row>
    <row r="163" spans="14:29" x14ac:dyDescent="0.25">
      <c r="N163" s="52"/>
      <c r="AC163" s="52"/>
    </row>
    <row r="164" spans="14:29" x14ac:dyDescent="0.25">
      <c r="N164" s="52"/>
      <c r="AC164" s="52"/>
    </row>
    <row r="165" spans="14:29" x14ac:dyDescent="0.25">
      <c r="N165" s="52"/>
      <c r="AC165" s="52"/>
    </row>
    <row r="166" spans="14:29" x14ac:dyDescent="0.25">
      <c r="N166" s="52"/>
      <c r="AC166" s="52"/>
    </row>
    <row r="167" spans="14:29" x14ac:dyDescent="0.25">
      <c r="N167" s="52"/>
      <c r="AC167" s="52"/>
    </row>
    <row r="168" spans="14:29" x14ac:dyDescent="0.25">
      <c r="N168" s="52"/>
      <c r="AC168" s="52"/>
    </row>
    <row r="169" spans="14:29" x14ac:dyDescent="0.25">
      <c r="N169" s="52"/>
      <c r="AC169" s="52"/>
    </row>
    <row r="170" spans="14:29" x14ac:dyDescent="0.25">
      <c r="N170" s="52"/>
      <c r="AC170" s="52"/>
    </row>
    <row r="171" spans="14:29" x14ac:dyDescent="0.25">
      <c r="N171" s="52"/>
      <c r="AC171" s="52"/>
    </row>
    <row r="172" spans="14:29" x14ac:dyDescent="0.25">
      <c r="N172" s="52"/>
      <c r="AC172" s="52"/>
    </row>
    <row r="173" spans="14:29" x14ac:dyDescent="0.25">
      <c r="N173" s="52"/>
      <c r="AC173" s="52"/>
    </row>
    <row r="174" spans="14:29" x14ac:dyDescent="0.25">
      <c r="N174" s="52"/>
      <c r="AC174" s="52"/>
    </row>
    <row r="175" spans="14:29" x14ac:dyDescent="0.25">
      <c r="N175" s="52"/>
      <c r="AC175" s="52"/>
    </row>
    <row r="176" spans="14:29" x14ac:dyDescent="0.25">
      <c r="N176" s="52"/>
      <c r="AC176" s="52"/>
    </row>
    <row r="177" spans="14:29" x14ac:dyDescent="0.25">
      <c r="N177" s="52"/>
      <c r="AC177" s="52"/>
    </row>
    <row r="178" spans="14:29" x14ac:dyDescent="0.25">
      <c r="N178" s="52"/>
      <c r="AC178" s="52"/>
    </row>
    <row r="179" spans="14:29" x14ac:dyDescent="0.25">
      <c r="N179" s="52"/>
      <c r="AC179" s="52"/>
    </row>
    <row r="180" spans="14:29" x14ac:dyDescent="0.25">
      <c r="N180" s="52"/>
      <c r="AC180" s="52"/>
    </row>
    <row r="181" spans="14:29" x14ac:dyDescent="0.25">
      <c r="N181" s="52"/>
      <c r="AC181" s="52"/>
    </row>
    <row r="182" spans="14:29" x14ac:dyDescent="0.25">
      <c r="N182" s="52"/>
      <c r="AC182" s="52"/>
    </row>
    <row r="183" spans="14:29" x14ac:dyDescent="0.25">
      <c r="N183" s="52"/>
      <c r="AC183" s="52"/>
    </row>
    <row r="184" spans="14:29" x14ac:dyDescent="0.25">
      <c r="N184" s="52"/>
    </row>
    <row r="185" spans="14:29" x14ac:dyDescent="0.25">
      <c r="N185" s="52"/>
    </row>
    <row r="186" spans="14:29" x14ac:dyDescent="0.25">
      <c r="N186" s="52"/>
    </row>
    <row r="187" spans="14:29" x14ac:dyDescent="0.25">
      <c r="N187" s="52"/>
    </row>
    <row r="188" spans="14:29" x14ac:dyDescent="0.25">
      <c r="N188" s="52"/>
    </row>
    <row r="189" spans="14:29" x14ac:dyDescent="0.25">
      <c r="N189" s="52"/>
    </row>
    <row r="190" spans="14:29" x14ac:dyDescent="0.25">
      <c r="N190" s="52"/>
    </row>
    <row r="191" spans="14:29" x14ac:dyDescent="0.25">
      <c r="N191" s="52"/>
    </row>
    <row r="192" spans="14:29" x14ac:dyDescent="0.25">
      <c r="N192" s="52"/>
    </row>
    <row r="193" spans="14:14" x14ac:dyDescent="0.25">
      <c r="N193" s="52"/>
    </row>
    <row r="194" spans="14:14" x14ac:dyDescent="0.25">
      <c r="N194" s="52"/>
    </row>
    <row r="195" spans="14:14" x14ac:dyDescent="0.25">
      <c r="N195" s="52"/>
    </row>
    <row r="196" spans="14:14" x14ac:dyDescent="0.25">
      <c r="N196" s="52"/>
    </row>
    <row r="197" spans="14:14" x14ac:dyDescent="0.25">
      <c r="N197" s="52"/>
    </row>
    <row r="198" spans="14:14" x14ac:dyDescent="0.25">
      <c r="N198" s="52"/>
    </row>
    <row r="199" spans="14:14" x14ac:dyDescent="0.25">
      <c r="N199" s="52"/>
    </row>
    <row r="200" spans="14:14" x14ac:dyDescent="0.25">
      <c r="N200" s="52"/>
    </row>
    <row r="201" spans="14:14" x14ac:dyDescent="0.25">
      <c r="N201" s="52"/>
    </row>
    <row r="202" spans="14:14" x14ac:dyDescent="0.25">
      <c r="N202" s="52"/>
    </row>
    <row r="203" spans="14:14" x14ac:dyDescent="0.25">
      <c r="N203" s="52"/>
    </row>
    <row r="204" spans="14:14" x14ac:dyDescent="0.25">
      <c r="N204" s="52"/>
    </row>
    <row r="205" spans="14:14" x14ac:dyDescent="0.25">
      <c r="N205" s="52"/>
    </row>
    <row r="206" spans="14:14" x14ac:dyDescent="0.25">
      <c r="N206" s="52"/>
    </row>
    <row r="207" spans="14:14" x14ac:dyDescent="0.25">
      <c r="N207" s="52"/>
    </row>
    <row r="208" spans="14:14" x14ac:dyDescent="0.25">
      <c r="N208" s="52"/>
    </row>
    <row r="209" spans="14:14" x14ac:dyDescent="0.25">
      <c r="N209" s="52"/>
    </row>
    <row r="210" spans="14:14" x14ac:dyDescent="0.25">
      <c r="N210" s="52"/>
    </row>
    <row r="211" spans="14:14" x14ac:dyDescent="0.25">
      <c r="N211" s="52"/>
    </row>
    <row r="212" spans="14:14" x14ac:dyDescent="0.25">
      <c r="N212" s="52"/>
    </row>
    <row r="213" spans="14:14" x14ac:dyDescent="0.25">
      <c r="N213" s="52"/>
    </row>
    <row r="214" spans="14:14" x14ac:dyDescent="0.25">
      <c r="N214" s="52"/>
    </row>
    <row r="215" spans="14:14" x14ac:dyDescent="0.25">
      <c r="N215" s="52"/>
    </row>
    <row r="216" spans="14:14" x14ac:dyDescent="0.25">
      <c r="N216" s="52"/>
    </row>
    <row r="217" spans="14:14" x14ac:dyDescent="0.25">
      <c r="N217" s="52"/>
    </row>
    <row r="218" spans="14:14" x14ac:dyDescent="0.25">
      <c r="N218" s="52"/>
    </row>
    <row r="219" spans="14:14" x14ac:dyDescent="0.25">
      <c r="N219" s="52"/>
    </row>
  </sheetData>
  <autoFilter ref="A7:CI7" xr:uid="{00000000-0009-0000-0000-000000000000}"/>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6"/>
  <sheetViews>
    <sheetView workbookViewId="0">
      <selection activeCell="H13" sqref="H13"/>
    </sheetView>
  </sheetViews>
  <sheetFormatPr defaultColWidth="9.09765625" defaultRowHeight="12.75" x14ac:dyDescent="0.25"/>
  <cols>
    <col min="1" max="1" width="38.59765625" style="10" customWidth="1"/>
    <col min="2" max="2" width="11" style="10" customWidth="1"/>
    <col min="3" max="3" width="37.296875" style="10" bestFit="1" customWidth="1"/>
    <col min="4" max="4" width="11.296875" style="10" bestFit="1" customWidth="1"/>
    <col min="5" max="5" width="17.69921875" style="10" bestFit="1" customWidth="1"/>
    <col min="6" max="6" width="11.296875" style="10" customWidth="1"/>
    <col min="7" max="7" width="9.09765625" style="10"/>
    <col min="8" max="8" width="37" style="10" customWidth="1"/>
    <col min="9" max="16384" width="9.09765625" style="10"/>
  </cols>
  <sheetData>
    <row r="1" spans="1:8" x14ac:dyDescent="0.25">
      <c r="A1" s="9"/>
    </row>
    <row r="2" spans="1:8" ht="99.7" x14ac:dyDescent="0.3">
      <c r="A2" s="8" t="s">
        <v>33</v>
      </c>
      <c r="B2" s="18" t="str">
        <f ca="1">Confidentiality!B9</f>
        <v>Supply Chain Security Assessment Adoption</v>
      </c>
      <c r="C2" s="19" t="s">
        <v>292</v>
      </c>
      <c r="D2" s="19" t="s">
        <v>293</v>
      </c>
      <c r="E2" s="19" t="s">
        <v>294</v>
      </c>
      <c r="F2" s="30" t="s">
        <v>739</v>
      </c>
    </row>
    <row r="3" spans="1:8" ht="14.4" x14ac:dyDescent="0.3">
      <c r="A3" s="11" t="s">
        <v>283</v>
      </c>
      <c r="B3" s="20">
        <f ca="1">Confidentiality!B10</f>
        <v>44386</v>
      </c>
      <c r="C3"/>
      <c r="D3"/>
      <c r="E3"/>
      <c r="F3"/>
    </row>
    <row r="4" spans="1:8" ht="14.4" x14ac:dyDescent="0.3">
      <c r="A4" s="12" t="s">
        <v>1058</v>
      </c>
      <c r="B4" s="21" t="e">
        <f t="shared" ref="B4" ca="1" si="0">IF(C4&lt;&gt;0,(IF(D4&lt;&gt;"yes",-1,IF(E4="yes",3,1))),(IF(E4="Yes",2,0)))</f>
        <v>#N/A</v>
      </c>
      <c r="C4">
        <f ca="1">IFERROR(INDEX('Calculate Respondents'!$B$3:$C$90,MATCH(A4,'Calculate Respondents'!$C$3:$C$90,0),2),0)</f>
        <v>0</v>
      </c>
      <c r="D4" t="str">
        <f t="array" aca="1" ref="D4" ca="1">IFERROR(INDEX('Calculate Respondents'!$D$3:$D$90,MATCH(1,(Main!$A4='Calculate Respondents'!$C$3:$C$90)*("Yes"='Calculate Respondents'!$D$3:$D$90),0)),"")</f>
        <v/>
      </c>
      <c r="E4" s="19" t="e">
        <f>IF(A4=(INDEX('Master Member List-member only'!$A$3:$F$98,MATCH((INDEX('Master Member List-common sort'!$A$2:$F$179,MATCH(Confidentiality!$B$11,'Master Member List-common sort'!$D$2:$D$179,0),1)),'Master Member List-member only'!$A$3:$A$98,0),4)),"Yes","")</f>
        <v>#N/A</v>
      </c>
      <c r="F4">
        <f ca="1">IFERROR(IF(($B$3-INT(INDEX('Calculate Respondents'!$B$3:$E$90,MATCH(A4,'Calculate Respondents'!$C$3:$C$90,0),4)))&lt;0,ABS($B$3-INT(INDEX('Calculate Respondents'!$B$3:$E$90,MATCH(A4,'Calculate Respondents'!$C$3:$C$90,0),4))),""),0)</f>
        <v>0</v>
      </c>
      <c r="H4" s="13"/>
    </row>
    <row r="5" spans="1:8" ht="14.4" x14ac:dyDescent="0.3">
      <c r="A5" s="12" t="s">
        <v>20</v>
      </c>
      <c r="B5" s="21" t="e">
        <f t="shared" ref="B5:B53" ca="1" si="1">IF(C5&lt;&gt;0,(IF(D5&lt;&gt;"yes",-1,IF(E5="yes",3,1))),(IF(E5="Yes",2,0)))</f>
        <v>#N/A</v>
      </c>
      <c r="C5">
        <f ca="1">IFERROR(INDEX('Calculate Respondents'!$B$3:$C$90,MATCH(A5,'Calculate Respondents'!$C$3:$C$90,0),2),0)</f>
        <v>0</v>
      </c>
      <c r="D5" t="str">
        <f t="array" aca="1" ref="D5" ca="1">IFERROR(INDEX('Calculate Respondents'!$D$3:$D$90,MATCH(1,(Main!$A5='Calculate Respondents'!$C$3:$C$90)*("Yes"='Calculate Respondents'!$D$3:$D$90),0)),"")</f>
        <v/>
      </c>
      <c r="E5" s="19" t="e">
        <f>IF(A5=(INDEX('Master Member List-member only'!$A$3:$F$98,MATCH((INDEX('Master Member List-common sort'!$A$2:$F$179,MATCH(Confidentiality!$B$11,'Master Member List-common sort'!$D$2:$D$179,0),1)),'Master Member List-member only'!$A$3:$A$98,0),4)),"Yes","")</f>
        <v>#N/A</v>
      </c>
      <c r="F5">
        <f ca="1">IFERROR(IF(($B$3-INT(INDEX('Calculate Respondents'!$B$3:$E$90,MATCH(A5,'Calculate Respondents'!$C$3:$C$90,0),4)))&lt;0,ABS($B$3-INT(INDEX('Calculate Respondents'!$B$3:$E$90,MATCH(A5,'Calculate Respondents'!$C$3:$C$90,0),4))),""),0)</f>
        <v>0</v>
      </c>
      <c r="H5" s="13"/>
    </row>
    <row r="6" spans="1:8" ht="14.4" x14ac:dyDescent="0.3">
      <c r="A6" s="12" t="s">
        <v>39</v>
      </c>
      <c r="B6" s="21" t="e">
        <f t="shared" ca="1" si="1"/>
        <v>#N/A</v>
      </c>
      <c r="C6">
        <f ca="1">IFERROR(INDEX('Calculate Respondents'!$B$3:$C$90,MATCH(A6,'Calculate Respondents'!$C$3:$C$90,0),2),0)</f>
        <v>0</v>
      </c>
      <c r="D6" t="str">
        <f t="array" aca="1" ref="D6" ca="1">IFERROR(INDEX('Calculate Respondents'!$D$3:$D$90,MATCH(1,(Main!$A6='Calculate Respondents'!$C$3:$C$90)*("Yes"='Calculate Respondents'!$D$3:$D$90),0)),"")</f>
        <v/>
      </c>
      <c r="E6" s="19" t="e">
        <f>IF(A6=(INDEX('Master Member List-member only'!$A$3:$F$98,MATCH((INDEX('Master Member List-common sort'!$A$2:$F$179,MATCH(Confidentiality!$B$11,'Master Member List-common sort'!$D$2:$D$179,0),1)),'Master Member List-member only'!$A$3:$A$98,0),4)),"Yes","")</f>
        <v>#N/A</v>
      </c>
      <c r="F6">
        <f ca="1">IFERROR(IF(($B$3-INT(INDEX('Calculate Respondents'!$B$3:$E$90,MATCH(A6,'Calculate Respondents'!$C$3:$C$90,0),4)))&lt;0,ABS($B$3-INT(INDEX('Calculate Respondents'!$B$3:$E$90,MATCH(A6,'Calculate Respondents'!$C$3:$C$90,0),4))),""),0)</f>
        <v>0</v>
      </c>
      <c r="H6" s="13"/>
    </row>
    <row r="7" spans="1:8" ht="14.4" x14ac:dyDescent="0.3">
      <c r="A7" s="12" t="s">
        <v>5</v>
      </c>
      <c r="B7" s="21" t="e">
        <f t="shared" ca="1" si="1"/>
        <v>#N/A</v>
      </c>
      <c r="C7">
        <f ca="1">IFERROR(INDEX('Calculate Respondents'!$B$3:$C$90,MATCH(A7,'Calculate Respondents'!$C$3:$C$90,0),2),0)</f>
        <v>0</v>
      </c>
      <c r="D7" t="str">
        <f t="array" aca="1" ref="D7" ca="1">IFERROR(INDEX('Calculate Respondents'!$D$3:$D$90,MATCH(1,(Main!$A7='Calculate Respondents'!$C$3:$C$90)*("Yes"='Calculate Respondents'!$D$3:$D$90),0)),"")</f>
        <v/>
      </c>
      <c r="E7" s="19" t="e">
        <f>IF(A7=(INDEX('Master Member List-member only'!$A$3:$F$98,MATCH((INDEX('Master Member List-common sort'!$A$2:$F$179,MATCH(Confidentiality!$B$11,'Master Member List-common sort'!$D$2:$D$179,0),1)),'Master Member List-member only'!$A$3:$A$98,0),4)),"Yes","")</f>
        <v>#N/A</v>
      </c>
      <c r="F7">
        <f ca="1">IFERROR(IF(($B$3-INT(INDEX('Calculate Respondents'!$B$3:$E$90,MATCH(A7,'Calculate Respondents'!$C$3:$C$90,0),4)))&lt;0,ABS($B$3-INT(INDEX('Calculate Respondents'!$B$3:$E$90,MATCH(A7,'Calculate Respondents'!$C$3:$C$90,0),4))),""),0)</f>
        <v>0</v>
      </c>
      <c r="H7" s="13"/>
    </row>
    <row r="8" spans="1:8" ht="14.4" x14ac:dyDescent="0.3">
      <c r="A8" s="12" t="s">
        <v>48</v>
      </c>
      <c r="B8" s="21" t="e">
        <f t="shared" ca="1" si="1"/>
        <v>#N/A</v>
      </c>
      <c r="C8">
        <f ca="1">IFERROR(INDEX('Calculate Respondents'!$B$3:$C$90,MATCH(A8,'Calculate Respondents'!$C$3:$C$90,0),2),0)</f>
        <v>0</v>
      </c>
      <c r="D8" t="str">
        <f t="array" aca="1" ref="D8" ca="1">IFERROR(INDEX('Calculate Respondents'!$D$3:$D$90,MATCH(1,(Main!$A8='Calculate Respondents'!$C$3:$C$90)*("Yes"='Calculate Respondents'!$D$3:$D$90),0)),"")</f>
        <v/>
      </c>
      <c r="E8" s="19" t="e">
        <f>IF(A8=(INDEX('Master Member List-member only'!$A$3:$F$98,MATCH((INDEX('Master Member List-common sort'!$A$2:$F$179,MATCH(Confidentiality!$B$11,'Master Member List-common sort'!$D$2:$D$179,0),1)),'Master Member List-member only'!$A$3:$A$98,0),4)),"Yes","")</f>
        <v>#N/A</v>
      </c>
      <c r="F8">
        <f ca="1">IFERROR(IF(($B$3-INT(INDEX('Calculate Respondents'!$B$3:$E$90,MATCH(A8,'Calculate Respondents'!$C$3:$C$90,0),4)))&lt;0,ABS($B$3-INT(INDEX('Calculate Respondents'!$B$3:$E$90,MATCH(A8,'Calculate Respondents'!$C$3:$C$90,0),4))),""),0)</f>
        <v>0</v>
      </c>
      <c r="H8" s="13"/>
    </row>
    <row r="9" spans="1:8" ht="14.4" x14ac:dyDescent="0.3">
      <c r="A9" s="12" t="s">
        <v>1044</v>
      </c>
      <c r="B9" s="21" t="e">
        <f t="shared" ref="B9" ca="1" si="2">IF(C9&lt;&gt;0,(IF(D9&lt;&gt;"yes",-1,IF(E9="yes",3,1))),(IF(E9="Yes",2,0)))</f>
        <v>#N/A</v>
      </c>
      <c r="C9">
        <f ca="1">IFERROR(INDEX('Calculate Respondents'!$B$3:$C$90,MATCH(A9,'Calculate Respondents'!$C$3:$C$90,0),2),0)</f>
        <v>0</v>
      </c>
      <c r="D9" t="str">
        <f t="array" aca="1" ref="D9" ca="1">IFERROR(INDEX('Calculate Respondents'!$D$3:$D$90,MATCH(1,(Main!$A9='Calculate Respondents'!$C$3:$C$90)*("Yes"='Calculate Respondents'!$D$3:$D$90),0)),"")</f>
        <v/>
      </c>
      <c r="E9" s="19" t="e">
        <f>IF(A9=(INDEX('Master Member List-member only'!$A$3:$F$98,MATCH((INDEX('Master Member List-common sort'!$A$2:$F$179,MATCH(Confidentiality!$B$11,'Master Member List-common sort'!$D$2:$D$179,0),1)),'Master Member List-member only'!$A$3:$A$98,0),4)),"Yes","")</f>
        <v>#N/A</v>
      </c>
      <c r="F9">
        <f ca="1">IFERROR(IF(($B$3-INT(INDEX('Calculate Respondents'!$B$3:$E$90,MATCH(A9,'Calculate Respondents'!$C$3:$C$90,0),4)))&lt;0,ABS($B$3-INT(INDEX('Calculate Respondents'!$B$3:$E$90,MATCH(A9,'Calculate Respondents'!$C$3:$C$90,0),4))),""),0)</f>
        <v>0</v>
      </c>
      <c r="H9" s="13"/>
    </row>
    <row r="10" spans="1:8" ht="14.4" x14ac:dyDescent="0.3">
      <c r="A10" s="12" t="s">
        <v>50</v>
      </c>
      <c r="B10" s="21" t="e">
        <f t="shared" ca="1" si="1"/>
        <v>#N/A</v>
      </c>
      <c r="C10">
        <f ca="1">IFERROR(INDEX('Calculate Respondents'!$B$3:$C$90,MATCH(A10,'Calculate Respondents'!$C$3:$C$90,0),2),0)</f>
        <v>0</v>
      </c>
      <c r="D10" t="str">
        <f t="array" aca="1" ref="D10" ca="1">IFERROR(INDEX('Calculate Respondents'!$D$3:$D$90,MATCH(1,(Main!$A10='Calculate Respondents'!$C$3:$C$90)*("Yes"='Calculate Respondents'!$D$3:$D$90),0)),"")</f>
        <v/>
      </c>
      <c r="E10" s="19" t="e">
        <f>IF(A10=(INDEX('Master Member List-member only'!$A$3:$F$98,MATCH((INDEX('Master Member List-common sort'!$A$2:$F$179,MATCH(Confidentiality!$B$11,'Master Member List-common sort'!$D$2:$D$179,0),1)),'Master Member List-member only'!$A$3:$A$98,0),4)),"Yes","")</f>
        <v>#N/A</v>
      </c>
      <c r="F10">
        <f ca="1">IFERROR(IF(($B$3-INT(INDEX('Calculate Respondents'!$B$3:$E$90,MATCH(A10,'Calculate Respondents'!$C$3:$C$90,0),4)))&lt;0,ABS($B$3-INT(INDEX('Calculate Respondents'!$B$3:$E$90,MATCH(A10,'Calculate Respondents'!$C$3:$C$90,0),4))),""),0)</f>
        <v>0</v>
      </c>
      <c r="H10" s="13"/>
    </row>
    <row r="11" spans="1:8" ht="14.4" x14ac:dyDescent="0.3">
      <c r="A11" s="12" t="s">
        <v>53</v>
      </c>
      <c r="B11" s="21" t="e">
        <f t="shared" ca="1" si="1"/>
        <v>#N/A</v>
      </c>
      <c r="C11">
        <f ca="1">IFERROR(INDEX('Calculate Respondents'!$B$3:$C$90,MATCH(A11,'Calculate Respondents'!$C$3:$C$90,0),2),0)</f>
        <v>0</v>
      </c>
      <c r="D11" t="str">
        <f t="array" aca="1" ref="D11" ca="1">IFERROR(INDEX('Calculate Respondents'!$D$3:$D$90,MATCH(1,(Main!$A11='Calculate Respondents'!$C$3:$C$90)*("Yes"='Calculate Respondents'!$D$3:$D$90),0)),"")</f>
        <v/>
      </c>
      <c r="E11" s="19" t="e">
        <f>IF(A11=(INDEX('Master Member List-member only'!$A$3:$F$98,MATCH((INDEX('Master Member List-common sort'!$A$2:$F$179,MATCH(Confidentiality!$B$11,'Master Member List-common sort'!$D$2:$D$179,0),1)),'Master Member List-member only'!$A$3:$A$98,0),4)),"Yes","")</f>
        <v>#N/A</v>
      </c>
      <c r="F11">
        <f ca="1">IFERROR(IF(($B$3-INT(INDEX('Calculate Respondents'!$B$3:$E$90,MATCH(A11,'Calculate Respondents'!$C$3:$C$90,0),4)))&lt;0,ABS($B$3-INT(INDEX('Calculate Respondents'!$B$3:$E$90,MATCH(A11,'Calculate Respondents'!$C$3:$C$90,0),4))),""),0)</f>
        <v>0</v>
      </c>
      <c r="H11" s="13"/>
    </row>
    <row r="12" spans="1:8" ht="14.4" x14ac:dyDescent="0.3">
      <c r="A12" s="12" t="s">
        <v>1021</v>
      </c>
      <c r="B12" s="21" t="e">
        <f t="shared" ref="B12" ca="1" si="3">IF(C12&lt;&gt;0,(IF(D12&lt;&gt;"yes",-1,IF(E12="yes",3,1))),(IF(E12="Yes",2,0)))</f>
        <v>#N/A</v>
      </c>
      <c r="C12">
        <f ca="1">IFERROR(INDEX('Calculate Respondents'!$B$3:$C$90,MATCH(A12,'Calculate Respondents'!$C$3:$C$90,0),2),0)</f>
        <v>0</v>
      </c>
      <c r="D12" t="str">
        <f t="array" aca="1" ref="D12" ca="1">IFERROR(INDEX('Calculate Respondents'!$D$3:$D$90,MATCH(1,(Main!$A12='Calculate Respondents'!$C$3:$C$90)*("Yes"='Calculate Respondents'!$D$3:$D$90),0)),"")</f>
        <v/>
      </c>
      <c r="E12" s="19" t="e">
        <f>IF(A12=(INDEX('Master Member List-member only'!$A$3:$F$98,MATCH((INDEX('Master Member List-common sort'!$A$2:$F$179,MATCH(Confidentiality!$B$11,'Master Member List-common sort'!$D$2:$D$179,0),1)),'Master Member List-member only'!$A$3:$A$98,0),4)),"Yes","")</f>
        <v>#N/A</v>
      </c>
      <c r="F12">
        <f ca="1">IFERROR(IF(($B$3-INT(INDEX('Calculate Respondents'!$B$3:$E$90,MATCH(A12,'Calculate Respondents'!$C$3:$C$90,0),4)))&lt;0,ABS($B$3-INT(INDEX('Calculate Respondents'!$B$3:$E$90,MATCH(A12,'Calculate Respondents'!$C$3:$C$90,0),4))),""),0)</f>
        <v>0</v>
      </c>
      <c r="H12" s="13"/>
    </row>
    <row r="13" spans="1:8" ht="14.4" x14ac:dyDescent="0.3">
      <c r="A13" s="12" t="s">
        <v>998</v>
      </c>
      <c r="B13" s="21" t="e">
        <f t="shared" ref="B13" ca="1" si="4">IF(C13&lt;&gt;0,(IF(D13&lt;&gt;"yes",-1,IF(E13="yes",3,1))),(IF(E13="Yes",2,0)))</f>
        <v>#N/A</v>
      </c>
      <c r="C13">
        <f ca="1">IFERROR(INDEX('Calculate Respondents'!$B$3:$C$90,MATCH(A13,'Calculate Respondents'!$C$3:$C$90,0),2),0)</f>
        <v>0</v>
      </c>
      <c r="D13" t="str">
        <f t="array" aca="1" ref="D13" ca="1">IFERROR(INDEX('Calculate Respondents'!$D$3:$D$90,MATCH(1,(Main!$A13='Calculate Respondents'!$C$3:$C$90)*("Yes"='Calculate Respondents'!$D$3:$D$90),0)),"")</f>
        <v/>
      </c>
      <c r="E13" s="19" t="e">
        <f>IF(A13=(INDEX('Master Member List-member only'!$A$3:$F$98,MATCH((INDEX('Master Member List-common sort'!$A$2:$F$179,MATCH(Confidentiality!$B$11,'Master Member List-common sort'!$D$2:$D$179,0),1)),'Master Member List-member only'!$A$3:$A$98,0),4)),"Yes","")</f>
        <v>#N/A</v>
      </c>
      <c r="F13">
        <f ca="1">IFERROR(IF(($B$3-INT(INDEX('Calculate Respondents'!$B$3:$E$90,MATCH(A13,'Calculate Respondents'!$C$3:$C$90,0),4)))&lt;0,ABS($B$3-INT(INDEX('Calculate Respondents'!$B$3:$E$90,MATCH(A13,'Calculate Respondents'!$C$3:$C$90,0),4))),""),0)</f>
        <v>0</v>
      </c>
      <c r="H13" s="13"/>
    </row>
    <row r="14" spans="1:8" ht="14.4" x14ac:dyDescent="0.3">
      <c r="A14" s="12" t="s">
        <v>62</v>
      </c>
      <c r="B14" s="21" t="e">
        <f t="shared" ca="1" si="1"/>
        <v>#N/A</v>
      </c>
      <c r="C14">
        <f ca="1">IFERROR(INDEX('Calculate Respondents'!$B$3:$C$90,MATCH(A14,'Calculate Respondents'!$C$3:$C$90,0),2),0)</f>
        <v>0</v>
      </c>
      <c r="D14" t="str">
        <f t="array" aca="1" ref="D14" ca="1">IFERROR(INDEX('Calculate Respondents'!$D$3:$D$90,MATCH(1,(Main!$A14='Calculate Respondents'!$C$3:$C$90)*("Yes"='Calculate Respondents'!$D$3:$D$90),0)),"")</f>
        <v/>
      </c>
      <c r="E14" s="19" t="e">
        <f>IF(A14=(INDEX('Master Member List-member only'!$A$3:$F$98,MATCH((INDEX('Master Member List-common sort'!$A$2:$F$179,MATCH(Confidentiality!$B$11,'Master Member List-common sort'!$D$2:$D$179,0),1)),'Master Member List-member only'!$A$3:$A$98,0),4)),"Yes","")</f>
        <v>#N/A</v>
      </c>
      <c r="F14">
        <f ca="1">IFERROR(IF(($B$3-INT(INDEX('Calculate Respondents'!$B$3:$E$90,MATCH(A14,'Calculate Respondents'!$C$3:$C$90,0),4)))&lt;0,ABS($B$3-INT(INDEX('Calculate Respondents'!$B$3:$E$90,MATCH(A14,'Calculate Respondents'!$C$3:$C$90,0),4))),""),0)</f>
        <v>0</v>
      </c>
      <c r="H14" s="13"/>
    </row>
    <row r="15" spans="1:8" ht="14.4" x14ac:dyDescent="0.3">
      <c r="A15" s="12" t="s">
        <v>63</v>
      </c>
      <c r="B15" s="21" t="e">
        <f t="shared" ca="1" si="1"/>
        <v>#N/A</v>
      </c>
      <c r="C15">
        <f ca="1">IFERROR(INDEX('Calculate Respondents'!$B$3:$C$90,MATCH(A15,'Calculate Respondents'!$C$3:$C$90,0),2),0)</f>
        <v>0</v>
      </c>
      <c r="D15" t="str">
        <f t="array" aca="1" ref="D15" ca="1">IFERROR(INDEX('Calculate Respondents'!$D$3:$D$90,MATCH(1,(Main!$A15='Calculate Respondents'!$C$3:$C$90)*("Yes"='Calculate Respondents'!$D$3:$D$90),0)),"")</f>
        <v/>
      </c>
      <c r="E15" s="19" t="e">
        <f>IF(A15=(INDEX('Master Member List-member only'!$A$3:$F$98,MATCH((INDEX('Master Member List-common sort'!$A$2:$F$179,MATCH(Confidentiality!$B$11,'Master Member List-common sort'!$D$2:$D$179,0),1)),'Master Member List-member only'!$A$3:$A$98,0),4)),"Yes","")</f>
        <v>#N/A</v>
      </c>
      <c r="F15">
        <f ca="1">IFERROR(IF(($B$3-INT(INDEX('Calculate Respondents'!$B$3:$E$90,MATCH(A15,'Calculate Respondents'!$C$3:$C$90,0),4)))&lt;0,ABS($B$3-INT(INDEX('Calculate Respondents'!$B$3:$E$90,MATCH(A15,'Calculate Respondents'!$C$3:$C$90,0),4))),""),0)</f>
        <v>0</v>
      </c>
      <c r="H15" s="13"/>
    </row>
    <row r="16" spans="1:8" ht="14.4" x14ac:dyDescent="0.3">
      <c r="A16" s="12" t="s">
        <v>7</v>
      </c>
      <c r="B16" s="21" t="e">
        <f t="shared" ca="1" si="1"/>
        <v>#N/A</v>
      </c>
      <c r="C16">
        <f ca="1">IFERROR(INDEX('Calculate Respondents'!$B$3:$C$90,MATCH(A16,'Calculate Respondents'!$C$3:$C$90,0),2),0)</f>
        <v>0</v>
      </c>
      <c r="D16" t="str">
        <f t="array" aca="1" ref="D16" ca="1">IFERROR(INDEX('Calculate Respondents'!$D$3:$D$90,MATCH(1,(Main!$A16='Calculate Respondents'!$C$3:$C$90)*("Yes"='Calculate Respondents'!$D$3:$D$90),0)),"")</f>
        <v/>
      </c>
      <c r="E16" s="19" t="e">
        <f>IF(A16=(INDEX('Master Member List-member only'!$A$3:$F$98,MATCH((INDEX('Master Member List-common sort'!$A$2:$F$179,MATCH(Confidentiality!$B$11,'Master Member List-common sort'!$D$2:$D$179,0),1)),'Master Member List-member only'!$A$3:$A$98,0),4)),"Yes","")</f>
        <v>#N/A</v>
      </c>
      <c r="F16">
        <f ca="1">IFERROR(IF(($B$3-INT(INDEX('Calculate Respondents'!$B$3:$E$90,MATCH(A16,'Calculate Respondents'!$C$3:$C$90,0),4)))&lt;0,ABS($B$3-INT(INDEX('Calculate Respondents'!$B$3:$E$90,MATCH(A16,'Calculate Respondents'!$C$3:$C$90,0),4))),""),0)</f>
        <v>0</v>
      </c>
      <c r="H16" s="13"/>
    </row>
    <row r="17" spans="1:8" ht="14.4" x14ac:dyDescent="0.3">
      <c r="A17" s="12" t="s">
        <v>71</v>
      </c>
      <c r="B17" s="21" t="e">
        <f t="shared" ca="1" si="1"/>
        <v>#N/A</v>
      </c>
      <c r="C17">
        <f ca="1">IFERROR(INDEX('Calculate Respondents'!$B$3:$C$90,MATCH(A17,'Calculate Respondents'!$C$3:$C$90,0),2),0)</f>
        <v>0</v>
      </c>
      <c r="D17" t="str">
        <f t="array" aca="1" ref="D17" ca="1">IFERROR(INDEX('Calculate Respondents'!$D$3:$D$90,MATCH(1,(Main!$A17='Calculate Respondents'!$C$3:$C$90)*("Yes"='Calculate Respondents'!$D$3:$D$90),0)),"")</f>
        <v/>
      </c>
      <c r="E17" s="19" t="e">
        <f>IF(A17=(INDEX('Master Member List-member only'!$A$3:$F$98,MATCH((INDEX('Master Member List-common sort'!$A$2:$F$179,MATCH(Confidentiality!$B$11,'Master Member List-common sort'!$D$2:$D$179,0),1)),'Master Member List-member only'!$A$3:$A$98,0),4)),"Yes","")</f>
        <v>#N/A</v>
      </c>
      <c r="F17">
        <f ca="1">IFERROR(IF(($B$3-INT(INDEX('Calculate Respondents'!$B$3:$E$90,MATCH(A17,'Calculate Respondents'!$C$3:$C$90,0),4)))&lt;0,ABS($B$3-INT(INDEX('Calculate Respondents'!$B$3:$E$90,MATCH(A17,'Calculate Respondents'!$C$3:$C$90,0),4))),""),0)</f>
        <v>0</v>
      </c>
      <c r="H17" s="13"/>
    </row>
    <row r="18" spans="1:8" ht="14.4" x14ac:dyDescent="0.3">
      <c r="A18" s="12" t="s">
        <v>32</v>
      </c>
      <c r="B18" s="21" t="s">
        <v>320</v>
      </c>
      <c r="C18">
        <f ca="1">IFERROR(INDEX('Calculate Respondents'!$B$3:$C$90,MATCH(A18,'Calculate Respondents'!$C$3:$C$90,0),2),0)</f>
        <v>0</v>
      </c>
      <c r="D18" t="str">
        <f t="array" aca="1" ref="D18" ca="1">IFERROR(INDEX('Calculate Respondents'!$D$3:$D$90,MATCH(1,(Main!$A18='Calculate Respondents'!$C$3:$C$90)*("Yes"='Calculate Respondents'!$D$3:$D$90),0)),"")</f>
        <v/>
      </c>
      <c r="E18" s="19" t="e">
        <f>IF(A18=(INDEX('Master Member List-member only'!$A$3:$F$98,MATCH((INDEX('Master Member List-common sort'!$A$2:$F$179,MATCH(Confidentiality!$B$11,'Master Member List-common sort'!$D$2:$D$179,0),1)),'Master Member List-member only'!$A$3:$A$98,0),4)),"Yes","")</f>
        <v>#N/A</v>
      </c>
      <c r="F18">
        <f ca="1">IFERROR(IF(($B$3-INT(INDEX('Calculate Respondents'!$B$3:$E$90,MATCH(A18,'Calculate Respondents'!$C$3:$C$90,0),4)))&lt;0,ABS($B$3-INT(INDEX('Calculate Respondents'!$B$3:$E$90,MATCH(A18,'Calculate Respondents'!$C$3:$C$90,0),4))),""),0)</f>
        <v>0</v>
      </c>
      <c r="H18" s="14"/>
    </row>
    <row r="19" spans="1:8" ht="14.4" x14ac:dyDescent="0.3">
      <c r="A19" s="12" t="s">
        <v>1057</v>
      </c>
      <c r="B19" s="21" t="e">
        <f t="shared" ref="B19" ca="1" si="5">IF(C19&lt;&gt;0,(IF(D19&lt;&gt;"yes",-1,IF(E19="yes",3,1))),(IF(E19="Yes",2,0)))</f>
        <v>#N/A</v>
      </c>
      <c r="C19">
        <f ca="1">IFERROR(INDEX('Calculate Respondents'!$B$3:$C$90,MATCH(A19,'Calculate Respondents'!$C$3:$C$90,0),2),0)</f>
        <v>0</v>
      </c>
      <c r="D19" t="str">
        <f t="array" aca="1" ref="D19" ca="1">IFERROR(INDEX('Calculate Respondents'!$D$3:$D$90,MATCH(1,(Main!$A19='Calculate Respondents'!$C$3:$C$90)*("Yes"='Calculate Respondents'!$D$3:$D$90),0)),"")</f>
        <v/>
      </c>
      <c r="E19" s="19" t="e">
        <f>IF(A19=(INDEX('Master Member List-member only'!$A$3:$F$98,MATCH((INDEX('Master Member List-common sort'!$A$2:$F$179,MATCH(Confidentiality!$B$11,'Master Member List-common sort'!$D$2:$D$179,0),1)),'Master Member List-member only'!$A$3:$A$98,0),4)),"Yes","")</f>
        <v>#N/A</v>
      </c>
      <c r="F19">
        <f ca="1">IFERROR(IF(($B$3-INT(INDEX('Calculate Respondents'!$B$3:$E$90,MATCH(A19,'Calculate Respondents'!$C$3:$C$90,0),4)))&lt;0,ABS($B$3-INT(INDEX('Calculate Respondents'!$B$3:$E$90,MATCH(A19,'Calculate Respondents'!$C$3:$C$90,0),4))),""),0)</f>
        <v>0</v>
      </c>
      <c r="H19" s="14"/>
    </row>
    <row r="20" spans="1:8" ht="14.4" x14ac:dyDescent="0.3">
      <c r="A20" s="12" t="s">
        <v>980</v>
      </c>
      <c r="B20" s="21" t="e">
        <f t="shared" ca="1" si="1"/>
        <v>#N/A</v>
      </c>
      <c r="C20">
        <f ca="1">IFERROR(INDEX('Calculate Respondents'!$B$3:$C$90,MATCH(A20,'Calculate Respondents'!$C$3:$C$90,0),2),0)</f>
        <v>0</v>
      </c>
      <c r="D20" t="str">
        <f t="array" aca="1" ref="D20" ca="1">IFERROR(INDEX('Calculate Respondents'!$D$3:$D$90,MATCH(1,(Main!$A20='Calculate Respondents'!$C$3:$C$90)*("Yes"='Calculate Respondents'!$D$3:$D$90),0)),"")</f>
        <v/>
      </c>
      <c r="E20" s="19" t="e">
        <f>IF(A20=(INDEX('Master Member List-member only'!$A$3:$F$98,MATCH((INDEX('Master Member List-common sort'!$A$2:$F$179,MATCH(Confidentiality!$B$11,'Master Member List-common sort'!$D$2:$D$179,0),1)),'Master Member List-member only'!$A$3:$A$98,0),4)),"Yes","")</f>
        <v>#N/A</v>
      </c>
      <c r="F20">
        <f ca="1">IFERROR(IF(($B$3-INT(INDEX('Calculate Respondents'!$B$3:$E$90,MATCH(A20,'Calculate Respondents'!$C$3:$C$90,0),4)))&lt;0,ABS($B$3-INT(INDEX('Calculate Respondents'!$B$3:$E$90,MATCH(A20,'Calculate Respondents'!$C$3:$C$90,0),4))),""),0)</f>
        <v>0</v>
      </c>
      <c r="H20" s="14"/>
    </row>
    <row r="21" spans="1:8" ht="14.4" x14ac:dyDescent="0.3">
      <c r="A21" s="12" t="s">
        <v>1045</v>
      </c>
      <c r="B21" s="21" t="e">
        <f t="shared" ref="B21" ca="1" si="6">IF(C21&lt;&gt;0,(IF(D21&lt;&gt;"yes",-1,IF(E21="yes",3,1))),(IF(E21="Yes",2,0)))</f>
        <v>#N/A</v>
      </c>
      <c r="C21">
        <f ca="1">IFERROR(INDEX('Calculate Respondents'!$B$3:$C$90,MATCH(A21,'Calculate Respondents'!$C$3:$C$90,0),2),0)</f>
        <v>0</v>
      </c>
      <c r="D21" t="str">
        <f t="array" aca="1" ref="D21" ca="1">IFERROR(INDEX('Calculate Respondents'!$D$3:$D$90,MATCH(1,(Main!$A21='Calculate Respondents'!$C$3:$C$90)*("Yes"='Calculate Respondents'!$D$3:$D$90),0)),"")</f>
        <v/>
      </c>
      <c r="E21" s="19" t="e">
        <f>IF(A21=(INDEX('Master Member List-member only'!$A$3:$F$98,MATCH((INDEX('Master Member List-common sort'!$A$2:$F$179,MATCH(Confidentiality!$B$11,'Master Member List-common sort'!$D$2:$D$179,0),1)),'Master Member List-member only'!$A$3:$A$98,0),4)),"Yes","")</f>
        <v>#N/A</v>
      </c>
      <c r="F21">
        <f ca="1">IFERROR(IF(($B$3-INT(INDEX('Calculate Respondents'!$B$3:$E$90,MATCH(A21,'Calculate Respondents'!$C$3:$C$90,0),4)))&lt;0,ABS($B$3-INT(INDEX('Calculate Respondents'!$B$3:$E$90,MATCH(A21,'Calculate Respondents'!$C$3:$C$90,0),4))),""),0)</f>
        <v>0</v>
      </c>
      <c r="H21" s="14"/>
    </row>
    <row r="22" spans="1:8" ht="14.4" x14ac:dyDescent="0.3">
      <c r="A22" s="12" t="s">
        <v>1005</v>
      </c>
      <c r="B22" s="21" t="e">
        <f t="shared" ref="B22" ca="1" si="7">IF(C22&lt;&gt;0,(IF(D22&lt;&gt;"yes",-1,IF(E22="yes",3,1))),(IF(E22="Yes",2,0)))</f>
        <v>#N/A</v>
      </c>
      <c r="C22">
        <f ca="1">IFERROR(INDEX('Calculate Respondents'!$B$3:$C$90,MATCH(A22,'Calculate Respondents'!$C$3:$C$90,0),2),0)</f>
        <v>0</v>
      </c>
      <c r="D22" t="str">
        <f t="array" aca="1" ref="D22" ca="1">IFERROR(INDEX('Calculate Respondents'!$D$3:$D$90,MATCH(1,(Main!$A22='Calculate Respondents'!$C$3:$C$90)*("Yes"='Calculate Respondents'!$D$3:$D$90),0)),"")</f>
        <v/>
      </c>
      <c r="E22" s="19" t="e">
        <f>IF(A22=(INDEX('Master Member List-member only'!$A$3:$F$98,MATCH((INDEX('Master Member List-common sort'!$A$2:$F$179,MATCH(Confidentiality!$B$11,'Master Member List-common sort'!$D$2:$D$179,0),1)),'Master Member List-member only'!$A$3:$A$98,0),4)),"Yes","")</f>
        <v>#N/A</v>
      </c>
      <c r="F22">
        <f ca="1">IFERROR(IF(($B$3-INT(INDEX('Calculate Respondents'!$B$3:$E$90,MATCH(A22,'Calculate Respondents'!$C$3:$C$90,0),4)))&lt;0,ABS($B$3-INT(INDEX('Calculate Respondents'!$B$3:$E$90,MATCH(A22,'Calculate Respondents'!$C$3:$C$90,0),4))),""),0)</f>
        <v>0</v>
      </c>
      <c r="H22" s="14"/>
    </row>
    <row r="23" spans="1:8" ht="14.4" x14ac:dyDescent="0.3">
      <c r="A23" s="12" t="s">
        <v>72</v>
      </c>
      <c r="B23" s="21" t="e">
        <f t="shared" ca="1" si="1"/>
        <v>#N/A</v>
      </c>
      <c r="C23">
        <f ca="1">IFERROR(INDEX('Calculate Respondents'!$B$3:$C$90,MATCH(A23,'Calculate Respondents'!$C$3:$C$90,0),2),0)</f>
        <v>0</v>
      </c>
      <c r="D23" t="str">
        <f t="array" aca="1" ref="D23" ca="1">IFERROR(INDEX('Calculate Respondents'!$D$3:$D$90,MATCH(1,(Main!$A23='Calculate Respondents'!$C$3:$C$90)*("Yes"='Calculate Respondents'!$D$3:$D$90),0)),"")</f>
        <v/>
      </c>
      <c r="E23" s="19" t="e">
        <f>IF(A23=(INDEX('Master Member List-member only'!$A$3:$F$98,MATCH((INDEX('Master Member List-common sort'!$A$2:$F$179,MATCH(Confidentiality!$B$11,'Master Member List-common sort'!$D$2:$D$179,0),1)),'Master Member List-member only'!$A$3:$A$98,0),4)),"Yes","")</f>
        <v>#N/A</v>
      </c>
      <c r="F23">
        <f ca="1">IFERROR(IF(($B$3-INT(INDEX('Calculate Respondents'!$B$3:$E$90,MATCH(A23,'Calculate Respondents'!$C$3:$C$90,0),4)))&lt;0,ABS($B$3-INT(INDEX('Calculate Respondents'!$B$3:$E$90,MATCH(A23,'Calculate Respondents'!$C$3:$C$90,0),4))),""),0)</f>
        <v>0</v>
      </c>
      <c r="H23" s="14"/>
    </row>
    <row r="24" spans="1:8" ht="14.4" x14ac:dyDescent="0.3">
      <c r="A24" s="12" t="s">
        <v>74</v>
      </c>
      <c r="B24" s="21" t="e">
        <f t="shared" ca="1" si="1"/>
        <v>#N/A</v>
      </c>
      <c r="C24">
        <f ca="1">IFERROR(INDEX('Calculate Respondents'!$B$3:$C$90,MATCH(A24,'Calculate Respondents'!$C$3:$C$90,0),2),0)</f>
        <v>0</v>
      </c>
      <c r="D24" t="str">
        <f t="array" aca="1" ref="D24" ca="1">IFERROR(INDEX('Calculate Respondents'!$D$3:$D$90,MATCH(1,(Main!$A24='Calculate Respondents'!$C$3:$C$90)*("Yes"='Calculate Respondents'!$D$3:$D$90),0)),"")</f>
        <v/>
      </c>
      <c r="E24" s="19" t="e">
        <f>IF(A24=(INDEX('Master Member List-member only'!$A$3:$F$98,MATCH((INDEX('Master Member List-common sort'!$A$2:$F$179,MATCH(Confidentiality!$B$11,'Master Member List-common sort'!$D$2:$D$179,0),1)),'Master Member List-member only'!$A$3:$A$98,0),4)),"Yes","")</f>
        <v>#N/A</v>
      </c>
      <c r="F24">
        <f ca="1">IFERROR(IF(($B$3-INT(INDEX('Calculate Respondents'!$B$3:$E$90,MATCH(A24,'Calculate Respondents'!$C$3:$C$90,0),4)))&lt;0,ABS($B$3-INT(INDEX('Calculate Respondents'!$B$3:$E$90,MATCH(A24,'Calculate Respondents'!$C$3:$C$90,0),4))),""),0)</f>
        <v>0</v>
      </c>
      <c r="H24" s="14"/>
    </row>
    <row r="25" spans="1:8" ht="14.4" x14ac:dyDescent="0.3">
      <c r="A25" s="12" t="s">
        <v>745</v>
      </c>
      <c r="B25" s="21" t="e">
        <f t="shared" ref="B25" ca="1" si="8">IF(C25&lt;&gt;0,(IF(D25&lt;&gt;"yes",-1,IF(E25="yes",3,1))),(IF(E25="Yes",2,0)))</f>
        <v>#N/A</v>
      </c>
      <c r="C25">
        <f ca="1">IFERROR(INDEX('Calculate Respondents'!$B$3:$C$90,MATCH(A25,'Calculate Respondents'!$C$3:$C$90,0),2),0)</f>
        <v>0</v>
      </c>
      <c r="D25" t="str">
        <f t="array" aca="1" ref="D25" ca="1">IFERROR(INDEX('Calculate Respondents'!$D$3:$D$90,MATCH(1,(Main!$A25='Calculate Respondents'!$C$3:$C$90)*("Yes"='Calculate Respondents'!$D$3:$D$90),0)),"")</f>
        <v/>
      </c>
      <c r="E25" s="19" t="e">
        <f>IF(A25=(INDEX('Master Member List-member only'!$A$3:$F$98,MATCH((INDEX('Master Member List-common sort'!$A$2:$F$179,MATCH(Confidentiality!$B$11,'Master Member List-common sort'!$D$2:$D$179,0),1)),'Master Member List-member only'!$A$3:$A$98,0),4)),"Yes","")</f>
        <v>#N/A</v>
      </c>
      <c r="F25">
        <f ca="1">IFERROR(IF(($B$3-INT(INDEX('Calculate Respondents'!$B$3:$E$90,MATCH(A25,'Calculate Respondents'!$C$3:$C$90,0),4)))&lt;0,ABS($B$3-INT(INDEX('Calculate Respondents'!$B$3:$E$90,MATCH(A25,'Calculate Respondents'!$C$3:$C$90,0),4))),""),0)</f>
        <v>0</v>
      </c>
      <c r="H25" s="14"/>
    </row>
    <row r="26" spans="1:8" ht="14.4" x14ac:dyDescent="0.3">
      <c r="A26" s="12" t="s">
        <v>77</v>
      </c>
      <c r="B26" s="21" t="e">
        <f t="shared" ca="1" si="1"/>
        <v>#N/A</v>
      </c>
      <c r="C26">
        <f ca="1">IFERROR(INDEX('Calculate Respondents'!$B$3:$C$90,MATCH(A26,'Calculate Respondents'!$C$3:$C$90,0),2),0)</f>
        <v>0</v>
      </c>
      <c r="D26" t="str">
        <f t="array" aca="1" ref="D26" ca="1">IFERROR(INDEX('Calculate Respondents'!$D$3:$D$90,MATCH(1,(Main!$A26='Calculate Respondents'!$C$3:$C$90)*("Yes"='Calculate Respondents'!$D$3:$D$90),0)),"")</f>
        <v/>
      </c>
      <c r="E26" s="19" t="e">
        <f>IF(A26=(INDEX('Master Member List-member only'!$A$3:$F$98,MATCH((INDEX('Master Member List-common sort'!$A$2:$F$179,MATCH(Confidentiality!$B$11,'Master Member List-common sort'!$D$2:$D$179,0),1)),'Master Member List-member only'!$A$3:$A$98,0),4)),"Yes","")</f>
        <v>#N/A</v>
      </c>
      <c r="F26">
        <f ca="1">IFERROR(IF(($B$3-INT(INDEX('Calculate Respondents'!$B$3:$E$90,MATCH(A26,'Calculate Respondents'!$C$3:$C$90,0),4)))&lt;0,ABS($B$3-INT(INDEX('Calculate Respondents'!$B$3:$E$90,MATCH(A26,'Calculate Respondents'!$C$3:$C$90,0),4))),""),0)</f>
        <v>0</v>
      </c>
      <c r="H26" s="14"/>
    </row>
    <row r="27" spans="1:8" ht="14.4" x14ac:dyDescent="0.3">
      <c r="A27" s="47" t="s">
        <v>178</v>
      </c>
      <c r="B27" s="28" t="s">
        <v>320</v>
      </c>
      <c r="C27">
        <f ca="1">IFERROR(INDEX('Calculate Respondents'!$B$3:$C$90,MATCH(A27,'Calculate Respondents'!$C$3:$C$90,0),2),0)</f>
        <v>0</v>
      </c>
      <c r="D27" t="str">
        <f t="array" aca="1" ref="D27" ca="1">IFERROR(INDEX('Calculate Respondents'!$D$3:$D$90,MATCH(1,(Main!$A27='Calculate Respondents'!$C$3:$C$90)*("Yes"='Calculate Respondents'!$D$3:$D$90),0)),"")</f>
        <v/>
      </c>
      <c r="E27" s="19" t="e">
        <f>IF(A27=(INDEX('Master Member List-member only'!$A$3:$F$98,MATCH((INDEX('Master Member List-common sort'!$A$2:$F$179,MATCH(Confidentiality!$B$11,'Master Member List-common sort'!$D$2:$D$179,0),1)),'Master Member List-member only'!$A$3:$A$98,0),4)),"Yes","")</f>
        <v>#N/A</v>
      </c>
      <c r="F27">
        <f ca="1">IFERROR(IF(($B$3-INT(INDEX('Calculate Respondents'!$B$3:$E$90,MATCH(A27,'Calculate Respondents'!$C$3:$C$90,0),4)))&lt;0,ABS($B$3-INT(INDEX('Calculate Respondents'!$B$3:$E$90,MATCH(A27,'Calculate Respondents'!$C$3:$C$90,0),4))),""),0)</f>
        <v>0</v>
      </c>
      <c r="H27" s="13"/>
    </row>
    <row r="28" spans="1:8" ht="14.4" x14ac:dyDescent="0.3">
      <c r="A28" s="12" t="s">
        <v>1014</v>
      </c>
      <c r="B28" s="21" t="e">
        <f t="shared" ref="B28" ca="1" si="9">IF(C28&lt;&gt;0,(IF(D28&lt;&gt;"yes",-1,IF(E28="yes",3,1))),(IF(E28="Yes",2,0)))</f>
        <v>#N/A</v>
      </c>
      <c r="C28">
        <f ca="1">IFERROR(INDEX('Calculate Respondents'!$B$3:$C$90,MATCH(A28,'Calculate Respondents'!$C$3:$C$90,0),2),0)</f>
        <v>0</v>
      </c>
      <c r="D28" t="str">
        <f t="array" aca="1" ref="D28" ca="1">IFERROR(INDEX('Calculate Respondents'!$D$3:$D$90,MATCH(1,(Main!$A28='Calculate Respondents'!$C$3:$C$90)*("Yes"='Calculate Respondents'!$D$3:$D$90),0)),"")</f>
        <v/>
      </c>
      <c r="E28" s="19" t="e">
        <f>IF(A28=(INDEX('Master Member List-member only'!$A$3:$F$98,MATCH((INDEX('Master Member List-common sort'!$A$2:$F$179,MATCH(Confidentiality!$B$11,'Master Member List-common sort'!$D$2:$D$179,0),1)),'Master Member List-member only'!$A$3:$A$98,0),4)),"Yes","")</f>
        <v>#N/A</v>
      </c>
      <c r="F28">
        <f ca="1">IFERROR(IF(($B$3-INT(INDEX('Calculate Respondents'!$B$3:$E$90,MATCH(A28,'Calculate Respondents'!$C$3:$C$90,0),4)))&lt;0,ABS($B$3-INT(INDEX('Calculate Respondents'!$B$3:$E$90,MATCH(A28,'Calculate Respondents'!$C$3:$C$90,0),4))),""),0)</f>
        <v>0</v>
      </c>
      <c r="H28" s="13"/>
    </row>
    <row r="29" spans="1:8" ht="14.4" x14ac:dyDescent="0.3">
      <c r="A29" s="12" t="s">
        <v>951</v>
      </c>
      <c r="B29" s="21" t="e">
        <f t="shared" ca="1" si="1"/>
        <v>#N/A</v>
      </c>
      <c r="C29">
        <f ca="1">IFERROR(INDEX('Calculate Respondents'!$B$3:$C$90,MATCH(A29,'Calculate Respondents'!$C$3:$C$90,0),2),0)</f>
        <v>0</v>
      </c>
      <c r="D29" t="str">
        <f t="array" aca="1" ref="D29" ca="1">IFERROR(INDEX('Calculate Respondents'!$D$3:$D$90,MATCH(1,(Main!$A29='Calculate Respondents'!$C$3:$C$90)*("Yes"='Calculate Respondents'!$D$3:$D$90),0)),"")</f>
        <v/>
      </c>
      <c r="E29" s="19" t="e">
        <f>IF(A29=(INDEX('Master Member List-member only'!$A$3:$F$98,MATCH((INDEX('Master Member List-common sort'!$A$2:$F$179,MATCH(Confidentiality!$B$11,'Master Member List-common sort'!$D$2:$D$179,0),1)),'Master Member List-member only'!$A$3:$A$98,0),4)),"Yes","")</f>
        <v>#N/A</v>
      </c>
      <c r="F29">
        <f ca="1">IFERROR(IF(($B$3-INT(INDEX('Calculate Respondents'!$B$3:$E$90,MATCH(A29,'Calculate Respondents'!$C$3:$C$90,0),4)))&lt;0,ABS($B$3-INT(INDEX('Calculate Respondents'!$B$3:$E$90,MATCH(A29,'Calculate Respondents'!$C$3:$C$90,0),4))),""),0)</f>
        <v>0</v>
      </c>
      <c r="H29" s="13"/>
    </row>
    <row r="30" spans="1:8" ht="14.4" x14ac:dyDescent="0.3">
      <c r="A30" s="12" t="s">
        <v>16</v>
      </c>
      <c r="B30" s="21" t="e">
        <f t="shared" ca="1" si="1"/>
        <v>#N/A</v>
      </c>
      <c r="C30">
        <f ca="1">IFERROR(INDEX('Calculate Respondents'!$B$3:$C$90,MATCH(A30,'Calculate Respondents'!$C$3:$C$90,0),2),0)</f>
        <v>0</v>
      </c>
      <c r="D30" t="str">
        <f t="array" aca="1" ref="D30" ca="1">IFERROR(INDEX('Calculate Respondents'!$D$3:$D$90,MATCH(1,(Main!$A30='Calculate Respondents'!$C$3:$C$90)*("Yes"='Calculate Respondents'!$D$3:$D$90),0)),"")</f>
        <v/>
      </c>
      <c r="E30" s="19" t="e">
        <f>IF(A30=(INDEX('Master Member List-member only'!$A$3:$F$98,MATCH((INDEX('Master Member List-common sort'!$A$2:$F$179,MATCH(Confidentiality!$B$11,'Master Member List-common sort'!$D$2:$D$179,0),1)),'Master Member List-member only'!$A$3:$A$98,0),4)),"Yes","")</f>
        <v>#N/A</v>
      </c>
      <c r="F30">
        <f ca="1">IFERROR(IF(($B$3-INT(INDEX('Calculate Respondents'!$B$3:$E$90,MATCH(A30,'Calculate Respondents'!$C$3:$C$90,0),4)))&lt;0,ABS($B$3-INT(INDEX('Calculate Respondents'!$B$3:$E$90,MATCH(A30,'Calculate Respondents'!$C$3:$C$90,0),4))),""),0)</f>
        <v>0</v>
      </c>
      <c r="H30" s="13"/>
    </row>
    <row r="31" spans="1:8" ht="14.4" x14ac:dyDescent="0.3">
      <c r="A31" s="12" t="s">
        <v>85</v>
      </c>
      <c r="B31" s="21" t="e">
        <f ca="1">IF(C31&lt;&gt;0,(IF(D31&lt;&gt;"yes",-1,IF(E31="yes",3,1))),(IF(E31="Yes",2,0)))</f>
        <v>#N/A</v>
      </c>
      <c r="C31">
        <f ca="1">IFERROR(INDEX('Calculate Respondents'!$B$3:$C$90,MATCH(A31,'Calculate Respondents'!$C$3:$C$90,0),2),0)</f>
        <v>0</v>
      </c>
      <c r="D31" t="str">
        <f t="array" aca="1" ref="D31" ca="1">IFERROR(INDEX('Calculate Respondents'!$D$3:$D$90,MATCH(1,(Main!$A31='Calculate Respondents'!$C$3:$C$90)*("Yes"='Calculate Respondents'!$D$3:$D$90),0)),"")</f>
        <v/>
      </c>
      <c r="E31" s="19" t="e">
        <f>IF(A31=(INDEX('Master Member List-member only'!$A$3:$F$98,MATCH((INDEX('Master Member List-common sort'!$A$2:$F$179,MATCH(Confidentiality!$B$11,'Master Member List-common sort'!$D$2:$D$179,0),1)),'Master Member List-member only'!$A$3:$A$98,0),4)),"Yes","")</f>
        <v>#N/A</v>
      </c>
      <c r="F31">
        <f ca="1">IFERROR(IF(($B$3-INT(INDEX('Calculate Respondents'!$B$3:$E$90,MATCH(A31,'Calculate Respondents'!$C$3:$C$90,0),4)))&lt;0,ABS($B$3-INT(INDEX('Calculate Respondents'!$B$3:$E$90,MATCH(A31,'Calculate Respondents'!$C$3:$C$90,0),4))),""),0)</f>
        <v>0</v>
      </c>
      <c r="H31" s="13"/>
    </row>
    <row r="32" spans="1:8" ht="14.4" x14ac:dyDescent="0.3">
      <c r="A32" s="12" t="s">
        <v>742</v>
      </c>
      <c r="B32" s="21" t="e">
        <f ca="1">IF(C32&lt;&gt;0,(IF(D32&lt;&gt;"yes",-1,IF(E32="yes",3,1))),(IF(E32="Yes",2,0)))</f>
        <v>#N/A</v>
      </c>
      <c r="C32">
        <f ca="1">IFERROR(INDEX('Calculate Respondents'!$B$3:$C$90,MATCH(A32,'Calculate Respondents'!$C$3:$C$90,0),2),0)</f>
        <v>0</v>
      </c>
      <c r="D32" t="str">
        <f t="array" aca="1" ref="D32" ca="1">IFERROR(INDEX('Calculate Respondents'!$D$3:$D$90,MATCH(1,(Main!$A32='Calculate Respondents'!$C$3:$C$90)*("Yes"='Calculate Respondents'!$D$3:$D$90),0)),"")</f>
        <v/>
      </c>
      <c r="E32" s="19" t="e">
        <f>IF(A32=(INDEX('Master Member List-member only'!$A$3:$F$98,MATCH((INDEX('Master Member List-common sort'!$A$2:$F$179,MATCH(Confidentiality!$B$11,'Master Member List-common sort'!$D$2:$D$179,0),1)),'Master Member List-member only'!$A$3:$A$98,0),4)),"Yes","")</f>
        <v>#N/A</v>
      </c>
      <c r="F32">
        <f ca="1">IFERROR(IF(($B$3-INT(INDEX('Calculate Respondents'!$B$3:$E$90,MATCH(A32,'Calculate Respondents'!$C$3:$C$90,0),4)))&lt;0,ABS($B$3-INT(INDEX('Calculate Respondents'!$B$3:$E$90,MATCH(A32,'Calculate Respondents'!$C$3:$C$90,0),4))),""),0)</f>
        <v>0</v>
      </c>
      <c r="H32" s="13"/>
    </row>
    <row r="33" spans="1:8" ht="14.4" x14ac:dyDescent="0.3">
      <c r="A33" s="12" t="s">
        <v>86</v>
      </c>
      <c r="B33" s="21" t="e">
        <f t="shared" ca="1" si="1"/>
        <v>#N/A</v>
      </c>
      <c r="C33">
        <f ca="1">IFERROR(INDEX('Calculate Respondents'!$B$3:$C$90,MATCH(A33,'Calculate Respondents'!$C$3:$C$90,0),2),0)</f>
        <v>0</v>
      </c>
      <c r="D33" t="str">
        <f t="array" aca="1" ref="D33" ca="1">IFERROR(INDEX('Calculate Respondents'!$D$3:$D$90,MATCH(1,(Main!$A33='Calculate Respondents'!$C$3:$C$90)*("Yes"='Calculate Respondents'!$D$3:$D$90),0)),"")</f>
        <v/>
      </c>
      <c r="E33" s="19" t="e">
        <f>IF(A33=(INDEX('Master Member List-member only'!$A$3:$F$98,MATCH((INDEX('Master Member List-common sort'!$A$2:$F$179,MATCH(Confidentiality!$B$11,'Master Member List-common sort'!$D$2:$D$179,0),1)),'Master Member List-member only'!$A$3:$A$98,0),4)),"Yes","")</f>
        <v>#N/A</v>
      </c>
      <c r="F33">
        <f ca="1">IFERROR(IF(($B$3-INT(INDEX('Calculate Respondents'!$B$3:$E$90,MATCH(A33,'Calculate Respondents'!$C$3:$C$90,0),4)))&lt;0,ABS($B$3-INT(INDEX('Calculate Respondents'!$B$3:$E$90,MATCH(A33,'Calculate Respondents'!$C$3:$C$90,0),4))),""),0)</f>
        <v>0</v>
      </c>
      <c r="H33" s="13"/>
    </row>
    <row r="34" spans="1:8" ht="14.4" x14ac:dyDescent="0.3">
      <c r="A34" s="12" t="s">
        <v>89</v>
      </c>
      <c r="B34" s="21" t="e">
        <f t="shared" ca="1" si="1"/>
        <v>#N/A</v>
      </c>
      <c r="C34">
        <f ca="1">IFERROR(INDEX('Calculate Respondents'!$B$3:$C$90,MATCH(A34,'Calculate Respondents'!$C$3:$C$90,0),2),0)</f>
        <v>0</v>
      </c>
      <c r="D34" t="str">
        <f t="array" aca="1" ref="D34" ca="1">IFERROR(INDEX('Calculate Respondents'!$D$3:$D$90,MATCH(1,(Main!$A34='Calculate Respondents'!$C$3:$C$90)*("Yes"='Calculate Respondents'!$D$3:$D$90),0)),"")</f>
        <v/>
      </c>
      <c r="E34" s="19" t="e">
        <f>IF(A34=(INDEX('Master Member List-member only'!$A$3:$F$98,MATCH((INDEX('Master Member List-common sort'!$A$2:$F$179,MATCH(Confidentiality!$B$11,'Master Member List-common sort'!$D$2:$D$179,0),1)),'Master Member List-member only'!$A$3:$A$98,0),4)),"Yes","")</f>
        <v>#N/A</v>
      </c>
      <c r="F34">
        <f ca="1">IFERROR(IF(($B$3-INT(INDEX('Calculate Respondents'!$B$3:$E$90,MATCH(A34,'Calculate Respondents'!$C$3:$C$90,0),4)))&lt;0,ABS($B$3-INT(INDEX('Calculate Respondents'!$B$3:$E$90,MATCH(A34,'Calculate Respondents'!$C$3:$C$90,0),4))),""),0)</f>
        <v>0</v>
      </c>
      <c r="H34" s="13"/>
    </row>
    <row r="35" spans="1:8" ht="14.4" x14ac:dyDescent="0.3">
      <c r="A35" s="12" t="s">
        <v>88</v>
      </c>
      <c r="B35" s="21" t="e">
        <f t="shared" ca="1" si="1"/>
        <v>#N/A</v>
      </c>
      <c r="C35">
        <f ca="1">IFERROR(INDEX('Calculate Respondents'!$B$3:$C$90,MATCH(A35,'Calculate Respondents'!$C$3:$C$90,0),2),0)</f>
        <v>0</v>
      </c>
      <c r="D35" t="str">
        <f t="array" aca="1" ref="D35" ca="1">IFERROR(INDEX('Calculate Respondents'!$D$3:$D$90,MATCH(1,(Main!$A35='Calculate Respondents'!$C$3:$C$90)*("Yes"='Calculate Respondents'!$D$3:$D$90),0)),"")</f>
        <v/>
      </c>
      <c r="E35" s="19" t="e">
        <f>IF(A35=(INDEX('Master Member List-member only'!$A$3:$F$98,MATCH((INDEX('Master Member List-common sort'!$A$2:$F$179,MATCH(Confidentiality!$B$11,'Master Member List-common sort'!$D$2:$D$179,0),1)),'Master Member List-member only'!$A$3:$A$98,0),4)),"Yes","")</f>
        <v>#N/A</v>
      </c>
      <c r="F35">
        <f ca="1">IFERROR(IF(($B$3-INT(INDEX('Calculate Respondents'!$B$3:$E$90,MATCH(A35,'Calculate Respondents'!$C$3:$C$90,0),4)))&lt;0,ABS($B$3-INT(INDEX('Calculate Respondents'!$B$3:$E$90,MATCH(A35,'Calculate Respondents'!$C$3:$C$90,0),4))),""),0)</f>
        <v>0</v>
      </c>
      <c r="H35" s="13"/>
    </row>
    <row r="36" spans="1:8" ht="14.4" x14ac:dyDescent="0.3">
      <c r="A36" s="12" t="s">
        <v>999</v>
      </c>
      <c r="B36" s="21" t="e">
        <f t="shared" ref="B36" ca="1" si="10">IF(C36&lt;&gt;0,(IF(D36&lt;&gt;"yes",-1,IF(E36="yes",3,1))),(IF(E36="Yes",2,0)))</f>
        <v>#N/A</v>
      </c>
      <c r="C36">
        <f ca="1">IFERROR(INDEX('Calculate Respondents'!$B$3:$C$90,MATCH(A36,'Calculate Respondents'!$C$3:$C$90,0),2),0)</f>
        <v>0</v>
      </c>
      <c r="D36" t="str">
        <f t="array" aca="1" ref="D36" ca="1">IFERROR(INDEX('Calculate Respondents'!$D$3:$D$90,MATCH(1,(Main!$A36='Calculate Respondents'!$C$3:$C$90)*("Yes"='Calculate Respondents'!$D$3:$D$90),0)),"")</f>
        <v/>
      </c>
      <c r="E36" s="19" t="e">
        <f>IF(A36=(INDEX('Master Member List-member only'!$A$3:$F$98,MATCH((INDEX('Master Member List-common sort'!$A$2:$F$179,MATCH(Confidentiality!$B$11,'Master Member List-common sort'!$D$2:$D$179,0),1)),'Master Member List-member only'!$A$3:$A$98,0),4)),"Yes","")</f>
        <v>#N/A</v>
      </c>
      <c r="F36">
        <f ca="1">IFERROR(IF(($B$3-INT(INDEX('Calculate Respondents'!$B$3:$E$90,MATCH(A36,'Calculate Respondents'!$C$3:$C$90,0),4)))&lt;0,ABS($B$3-INT(INDEX('Calculate Respondents'!$B$3:$E$90,MATCH(A36,'Calculate Respondents'!$C$3:$C$90,0),4))),""),0)</f>
        <v>0</v>
      </c>
      <c r="H36" s="13"/>
    </row>
    <row r="37" spans="1:8" ht="14.4" x14ac:dyDescent="0.3">
      <c r="A37" s="12" t="s">
        <v>295</v>
      </c>
      <c r="B37" s="21" t="e">
        <f t="shared" ca="1" si="1"/>
        <v>#N/A</v>
      </c>
      <c r="C37">
        <f ca="1">IFERROR(INDEX('Calculate Respondents'!$B$3:$C$90,MATCH(A37,'Calculate Respondents'!$C$3:$C$90,0),2),0)</f>
        <v>0</v>
      </c>
      <c r="D37" t="str">
        <f t="array" aca="1" ref="D37" ca="1">IFERROR(INDEX('Calculate Respondents'!$D$3:$D$90,MATCH(1,(Main!$A37='Calculate Respondents'!$C$3:$C$90)*("Yes"='Calculate Respondents'!$D$3:$D$90),0)),"")</f>
        <v/>
      </c>
      <c r="E37" s="19" t="e">
        <f>IF(A37=(INDEX('Master Member List-member only'!$A$3:$F$98,MATCH((INDEX('Master Member List-common sort'!$A$2:$F$179,MATCH(Confidentiality!$B$11,'Master Member List-common sort'!$D$2:$D$179,0),1)),'Master Member List-member only'!$A$3:$A$98,0),4)),"Yes","")</f>
        <v>#N/A</v>
      </c>
      <c r="F37">
        <f ca="1">IFERROR(IF(($B$3-INT(INDEX('Calculate Respondents'!$B$3:$E$90,MATCH(A37,'Calculate Respondents'!$C$3:$C$90,0),4)))&lt;0,ABS($B$3-INT(INDEX('Calculate Respondents'!$B$3:$E$90,MATCH(A37,'Calculate Respondents'!$C$3:$C$90,0),4))),""),0)</f>
        <v>0</v>
      </c>
      <c r="H37" s="15"/>
    </row>
    <row r="38" spans="1:8" ht="14.4" x14ac:dyDescent="0.3">
      <c r="A38" s="12" t="s">
        <v>90</v>
      </c>
      <c r="B38" s="21" t="e">
        <f t="shared" ca="1" si="1"/>
        <v>#N/A</v>
      </c>
      <c r="C38">
        <f ca="1">IFERROR(INDEX('Calculate Respondents'!$B$3:$C$90,MATCH(A38,'Calculate Respondents'!$C$3:$C$90,0),2),0)</f>
        <v>0</v>
      </c>
      <c r="D38" t="str">
        <f t="array" aca="1" ref="D38" ca="1">IFERROR(INDEX('Calculate Respondents'!$D$3:$D$90,MATCH(1,(Main!$A38='Calculate Respondents'!$C$3:$C$90)*("Yes"='Calculate Respondents'!$D$3:$D$90),0)),"")</f>
        <v/>
      </c>
      <c r="E38" s="19" t="e">
        <f>IF(A38=(INDEX('Master Member List-member only'!$A$3:$F$98,MATCH((INDEX('Master Member List-common sort'!$A$2:$F$179,MATCH(Confidentiality!$B$11,'Master Member List-common sort'!$D$2:$D$179,0),1)),'Master Member List-member only'!$A$3:$A$98,0),4)),"Yes","")</f>
        <v>#N/A</v>
      </c>
      <c r="F38">
        <f ca="1">IFERROR(IF(($B$3-INT(INDEX('Calculate Respondents'!$B$3:$E$90,MATCH(A38,'Calculate Respondents'!$C$3:$C$90,0),4)))&lt;0,ABS($B$3-INT(INDEX('Calculate Respondents'!$B$3:$E$90,MATCH(A38,'Calculate Respondents'!$C$3:$C$90,0),4))),""),0)</f>
        <v>0</v>
      </c>
      <c r="H38" s="13"/>
    </row>
    <row r="39" spans="1:8" ht="14.4" x14ac:dyDescent="0.3">
      <c r="A39" s="12" t="s">
        <v>13</v>
      </c>
      <c r="B39" s="21" t="e">
        <f t="shared" ca="1" si="1"/>
        <v>#N/A</v>
      </c>
      <c r="C39">
        <f ca="1">IFERROR(INDEX('Calculate Respondents'!$B$3:$C$90,MATCH(A39,'Calculate Respondents'!$C$3:$C$90,0),2),0)</f>
        <v>0</v>
      </c>
      <c r="D39" t="str">
        <f t="array" aca="1" ref="D39" ca="1">IFERROR(INDEX('Calculate Respondents'!$D$3:$D$90,MATCH(1,(Main!$A39='Calculate Respondents'!$C$3:$C$90)*("Yes"='Calculate Respondents'!$D$3:$D$90),0)),"")</f>
        <v/>
      </c>
      <c r="E39" s="19" t="e">
        <f>IF(A39=(INDEX('Master Member List-member only'!$A$3:$F$98,MATCH((INDEX('Master Member List-common sort'!$A$2:$F$179,MATCH(Confidentiality!$B$11,'Master Member List-common sort'!$D$2:$D$179,0),1)),'Master Member List-member only'!$A$3:$A$98,0),4)),"Yes","")</f>
        <v>#N/A</v>
      </c>
      <c r="F39">
        <f ca="1">IFERROR(IF(($B$3-INT(INDEX('Calculate Respondents'!$B$3:$E$90,MATCH(A39,'Calculate Respondents'!$C$3:$C$90,0),4)))&lt;0,ABS($B$3-INT(INDEX('Calculate Respondents'!$B$3:$E$90,MATCH(A39,'Calculate Respondents'!$C$3:$C$90,0),4))),""),0)</f>
        <v>0</v>
      </c>
      <c r="H39" s="13"/>
    </row>
    <row r="40" spans="1:8" ht="14.4" x14ac:dyDescent="0.3">
      <c r="A40" s="12" t="s">
        <v>105</v>
      </c>
      <c r="B40" s="21" t="s">
        <v>320</v>
      </c>
      <c r="C40">
        <f ca="1">IFERROR(INDEX('Calculate Respondents'!$B$3:$C$90,MATCH(A40,'Calculate Respondents'!$C$3:$C$90,0),2),0)</f>
        <v>0</v>
      </c>
      <c r="D40" t="str">
        <f t="array" aca="1" ref="D40" ca="1">IFERROR(INDEX('Calculate Respondents'!$D$3:$D$90,MATCH(1,(Main!$A40='Calculate Respondents'!$C$3:$C$90)*("Yes"='Calculate Respondents'!$D$3:$D$90),0)),"")</f>
        <v/>
      </c>
      <c r="E40" s="19" t="e">
        <f>IF(A40=(INDEX('Master Member List-member only'!$A$3:$F$98,MATCH((INDEX('Master Member List-common sort'!$A$2:$F$179,MATCH(Confidentiality!$B$11,'Master Member List-common sort'!$D$2:$D$179,0),1)),'Master Member List-member only'!$A$3:$A$98,0),4)),"Yes","")</f>
        <v>#N/A</v>
      </c>
      <c r="F40">
        <f ca="1">IFERROR(IF(($B$3-INT(INDEX('Calculate Respondents'!$B$3:$E$90,MATCH(A40,'Calculate Respondents'!$C$3:$C$90,0),4)))&lt;0,ABS($B$3-INT(INDEX('Calculate Respondents'!$B$3:$E$90,MATCH(A40,'Calculate Respondents'!$C$3:$C$90,0),4))),""),0)</f>
        <v>0</v>
      </c>
      <c r="H40" s="13"/>
    </row>
    <row r="41" spans="1:8" ht="14.4" x14ac:dyDescent="0.3">
      <c r="A41" s="12" t="s">
        <v>995</v>
      </c>
      <c r="B41" s="21" t="e">
        <f t="shared" ref="B41" ca="1" si="11">IF(C41&lt;&gt;0,(IF(D41&lt;&gt;"yes",-1,IF(E41="yes",3,1))),(IF(E41="Yes",2,0)))</f>
        <v>#N/A</v>
      </c>
      <c r="C41">
        <f ca="1">IFERROR(INDEX('Calculate Respondents'!$B$3:$C$90,MATCH(A41,'Calculate Respondents'!$C$3:$C$90,0),2),0)</f>
        <v>0</v>
      </c>
      <c r="D41" t="str">
        <f t="array" aca="1" ref="D41" ca="1">IFERROR(INDEX('Calculate Respondents'!$D$3:$D$90,MATCH(1,(Main!$A41='Calculate Respondents'!$C$3:$C$90)*("Yes"='Calculate Respondents'!$D$3:$D$90),0)),"")</f>
        <v/>
      </c>
      <c r="E41" s="19" t="e">
        <f>IF(A41=(INDEX('Master Member List-member only'!$A$3:$F$98,MATCH((INDEX('Master Member List-common sort'!$A$2:$F$179,MATCH(Confidentiality!$B$11,'Master Member List-common sort'!$D$2:$D$179,0),1)),'Master Member List-member only'!$A$3:$A$98,0),4)),"Yes","")</f>
        <v>#N/A</v>
      </c>
      <c r="F41">
        <f ca="1">IFERROR(IF(($B$3-INT(INDEX('Calculate Respondents'!$B$3:$E$90,MATCH(A41,'Calculate Respondents'!$C$3:$C$90,0),4)))&lt;0,ABS($B$3-INT(INDEX('Calculate Respondents'!$B$3:$E$90,MATCH(A41,'Calculate Respondents'!$C$3:$C$90,0),4))),""),0)</f>
        <v>0</v>
      </c>
      <c r="H41" s="13"/>
    </row>
    <row r="42" spans="1:8" ht="14.4" x14ac:dyDescent="0.3">
      <c r="A42" s="12" t="s">
        <v>108</v>
      </c>
      <c r="B42" s="21" t="e">
        <f t="shared" ca="1" si="1"/>
        <v>#N/A</v>
      </c>
      <c r="C42">
        <f ca="1">IFERROR(INDEX('Calculate Respondents'!$B$3:$C$90,MATCH(A42,'Calculate Respondents'!$C$3:$C$90,0),2),0)</f>
        <v>0</v>
      </c>
      <c r="D42" t="str">
        <f t="array" aca="1" ref="D42" ca="1">IFERROR(INDEX('Calculate Respondents'!$D$3:$D$90,MATCH(1,(Main!$A42='Calculate Respondents'!$C$3:$C$90)*("Yes"='Calculate Respondents'!$D$3:$D$90),0)),"")</f>
        <v/>
      </c>
      <c r="E42" s="19" t="e">
        <f>IF(A42=(INDEX('Master Member List-member only'!$A$3:$F$98,MATCH((INDEX('Master Member List-common sort'!$A$2:$F$179,MATCH(Confidentiality!$B$11,'Master Member List-common sort'!$D$2:$D$179,0),1)),'Master Member List-member only'!$A$3:$A$98,0),4)),"Yes","")</f>
        <v>#N/A</v>
      </c>
      <c r="F42">
        <f ca="1">IFERROR(IF(($B$3-INT(INDEX('Calculate Respondents'!$B$3:$E$90,MATCH(A42,'Calculate Respondents'!$C$3:$C$90,0),4)))&lt;0,ABS($B$3-INT(INDEX('Calculate Respondents'!$B$3:$E$90,MATCH(A42,'Calculate Respondents'!$C$3:$C$90,0),4))),""),0)</f>
        <v>0</v>
      </c>
      <c r="H42" s="13"/>
    </row>
    <row r="43" spans="1:8" ht="14.4" x14ac:dyDescent="0.3">
      <c r="A43" s="12" t="s">
        <v>1023</v>
      </c>
      <c r="B43" s="21" t="e">
        <f t="shared" ref="B43" ca="1" si="12">IF(C43&lt;&gt;0,(IF(D43&lt;&gt;"yes",-1,IF(E43="yes",3,1))),(IF(E43="Yes",2,0)))</f>
        <v>#N/A</v>
      </c>
      <c r="C43">
        <f ca="1">IFERROR(INDEX('Calculate Respondents'!$B$3:$C$90,MATCH(A43,'Calculate Respondents'!$C$3:$C$90,0),2),0)</f>
        <v>0</v>
      </c>
      <c r="D43" t="str">
        <f t="array" aca="1" ref="D43" ca="1">IFERROR(INDEX('Calculate Respondents'!$D$3:$D$90,MATCH(1,(Main!$A43='Calculate Respondents'!$C$3:$C$90)*("Yes"='Calculate Respondents'!$D$3:$D$90),0)),"")</f>
        <v/>
      </c>
      <c r="E43" s="19" t="e">
        <f>IF(A43=(INDEX('Master Member List-member only'!$A$3:$F$98,MATCH((INDEX('Master Member List-common sort'!$A$2:$F$179,MATCH(Confidentiality!$B$11,'Master Member List-common sort'!$D$2:$D$179,0),1)),'Master Member List-member only'!$A$3:$A$98,0),4)),"Yes","")</f>
        <v>#N/A</v>
      </c>
      <c r="F43">
        <f ca="1">IFERROR(IF(($B$3-INT(INDEX('Calculate Respondents'!$B$3:$E$90,MATCH(A43,'Calculate Respondents'!$C$3:$C$90,0),4)))&lt;0,ABS($B$3-INT(INDEX('Calculate Respondents'!$B$3:$E$90,MATCH(A43,'Calculate Respondents'!$C$3:$C$90,0),4))),""),0)</f>
        <v>0</v>
      </c>
      <c r="H43" s="13"/>
    </row>
    <row r="44" spans="1:8" ht="14.4" x14ac:dyDescent="0.3">
      <c r="A44" s="12" t="s">
        <v>25</v>
      </c>
      <c r="B44" s="21" t="e">
        <f t="shared" ca="1" si="1"/>
        <v>#N/A</v>
      </c>
      <c r="C44">
        <f ca="1">IFERROR(INDEX('Calculate Respondents'!$B$3:$C$90,MATCH(A44,'Calculate Respondents'!$C$3:$C$90,0),2),0)</f>
        <v>0</v>
      </c>
      <c r="D44" t="str">
        <f t="array" aca="1" ref="D44" ca="1">IFERROR(INDEX('Calculate Respondents'!$D$3:$D$90,MATCH(1,(Main!$A44='Calculate Respondents'!$C$3:$C$90)*("Yes"='Calculate Respondents'!$D$3:$D$90),0)),"")</f>
        <v/>
      </c>
      <c r="E44" s="19" t="e">
        <f>IF(A44=(INDEX('Master Member List-member only'!$A$3:$F$98,MATCH((INDEX('Master Member List-common sort'!$A$2:$F$179,MATCH(Confidentiality!$B$11,'Master Member List-common sort'!$D$2:$D$179,0),1)),'Master Member List-member only'!$A$3:$A$98,0),4)),"Yes","")</f>
        <v>#N/A</v>
      </c>
      <c r="F44">
        <f ca="1">IFERROR(IF(($B$3-INT(INDEX('Calculate Respondents'!$B$3:$E$90,MATCH(A44,'Calculate Respondents'!$C$3:$C$90,0),4)))&lt;0,ABS($B$3-INT(INDEX('Calculate Respondents'!$B$3:$E$90,MATCH(A44,'Calculate Respondents'!$C$3:$C$90,0),4))),""),0)</f>
        <v>0</v>
      </c>
      <c r="H44" s="15"/>
    </row>
    <row r="45" spans="1:8" ht="14.4" x14ac:dyDescent="0.3">
      <c r="A45" s="12" t="s">
        <v>1026</v>
      </c>
      <c r="B45" s="21" t="e">
        <f t="shared" ref="B45" ca="1" si="13">IF(C45&lt;&gt;0,(IF(D45&lt;&gt;"yes",-1,IF(E45="yes",3,1))),(IF(E45="Yes",2,0)))</f>
        <v>#N/A</v>
      </c>
      <c r="C45">
        <f ca="1">IFERROR(INDEX('Calculate Respondents'!$B$3:$C$90,MATCH(A45,'Calculate Respondents'!$C$3:$C$90,0),2),0)</f>
        <v>0</v>
      </c>
      <c r="D45" t="str">
        <f t="array" aca="1" ref="D45" ca="1">IFERROR(INDEX('Calculate Respondents'!$D$3:$D$90,MATCH(1,(Main!$A45='Calculate Respondents'!$C$3:$C$90)*("Yes"='Calculate Respondents'!$D$3:$D$90),0)),"")</f>
        <v/>
      </c>
      <c r="E45" s="19" t="e">
        <f>IF(A45=(INDEX('Master Member List-member only'!$A$3:$F$98,MATCH((INDEX('Master Member List-common sort'!$A$2:$F$179,MATCH(Confidentiality!$B$11,'Master Member List-common sort'!$D$2:$D$179,0),1)),'Master Member List-member only'!$A$3:$A$98,0),4)),"Yes","")</f>
        <v>#N/A</v>
      </c>
      <c r="F45">
        <f ca="1">IFERROR(IF(($B$3-INT(INDEX('Calculate Respondents'!$B$3:$E$90,MATCH(A45,'Calculate Respondents'!$C$3:$C$90,0),4)))&lt;0,ABS($B$3-INT(INDEX('Calculate Respondents'!$B$3:$E$90,MATCH(A45,'Calculate Respondents'!$C$3:$C$90,0),4))),""),0)</f>
        <v>0</v>
      </c>
      <c r="H45" s="15"/>
    </row>
    <row r="46" spans="1:8" ht="14.4" x14ac:dyDescent="0.3">
      <c r="A46" s="12" t="s">
        <v>1049</v>
      </c>
      <c r="B46" s="21" t="e">
        <f t="shared" ref="B46" ca="1" si="14">IF(C46&lt;&gt;0,(IF(D46&lt;&gt;"yes",-1,IF(E46="yes",3,1))),(IF(E46="Yes",2,0)))</f>
        <v>#N/A</v>
      </c>
      <c r="C46">
        <f ca="1">IFERROR(INDEX('Calculate Respondents'!$B$3:$C$90,MATCH(A46,'Calculate Respondents'!$C$3:$C$90,0),2),0)</f>
        <v>0</v>
      </c>
      <c r="D46" t="str">
        <f t="array" aca="1" ref="D46" ca="1">IFERROR(INDEX('Calculate Respondents'!$D$3:$D$90,MATCH(1,(Main!$A46='Calculate Respondents'!$C$3:$C$90)*("Yes"='Calculate Respondents'!$D$3:$D$90),0)),"")</f>
        <v/>
      </c>
      <c r="E46" s="19" t="e">
        <f>IF(A46=(INDEX('Master Member List-member only'!$A$3:$F$98,MATCH((INDEX('Master Member List-common sort'!$A$2:$F$179,MATCH(Confidentiality!$B$11,'Master Member List-common sort'!$D$2:$D$179,0),1)),'Master Member List-member only'!$A$3:$A$98,0),4)),"Yes","")</f>
        <v>#N/A</v>
      </c>
      <c r="F46">
        <f ca="1">IFERROR(IF(($B$3-INT(INDEX('Calculate Respondents'!$B$3:$E$90,MATCH(A46,'Calculate Respondents'!$C$3:$C$90,0),4)))&lt;0,ABS($B$3-INT(INDEX('Calculate Respondents'!$B$3:$E$90,MATCH(A46,'Calculate Respondents'!$C$3:$C$90,0),4))),""),0)</f>
        <v>0</v>
      </c>
      <c r="H46" s="15"/>
    </row>
    <row r="47" spans="1:8" ht="14.4" x14ac:dyDescent="0.3">
      <c r="A47" s="12" t="s">
        <v>115</v>
      </c>
      <c r="B47" s="21" t="e">
        <f t="shared" ref="B47" ca="1" si="15">IF(C47&lt;&gt;0,(IF(D47&lt;&gt;"yes",-1,IF(E47="yes",3,1))),(IF(E47="Yes",2,0)))</f>
        <v>#N/A</v>
      </c>
      <c r="C47">
        <f ca="1">IFERROR(INDEX('Calculate Respondents'!$B$3:$C$90,MATCH(A47,'Calculate Respondents'!$C$3:$C$90,0),2),0)</f>
        <v>0</v>
      </c>
      <c r="D47" t="str">
        <f t="array" aca="1" ref="D47" ca="1">IFERROR(INDEX('Calculate Respondents'!$D$3:$D$90,MATCH(1,(Main!$A47='Calculate Respondents'!$C$3:$C$90)*("Yes"='Calculate Respondents'!$D$3:$D$90),0)),"")</f>
        <v/>
      </c>
      <c r="E47" s="19" t="e">
        <f>IF(A47=(INDEX('Master Member List-member only'!$A$3:$F$98,MATCH((INDEX('Master Member List-common sort'!$A$2:$F$179,MATCH(Confidentiality!$B$11,'Master Member List-common sort'!$D$2:$D$179,0),1)),'Master Member List-member only'!$A$3:$A$98,0),4)),"Yes","")</f>
        <v>#N/A</v>
      </c>
      <c r="F47">
        <f ca="1">IFERROR(IF(($B$3-INT(INDEX('Calculate Respondents'!$B$3:$E$90,MATCH(A47,'Calculate Respondents'!$C$3:$C$90,0),4)))&lt;0,ABS($B$3-INT(INDEX('Calculate Respondents'!$B$3:$E$90,MATCH(A47,'Calculate Respondents'!$C$3:$C$90,0),4))),""),0)</f>
        <v>0</v>
      </c>
      <c r="H47" s="15"/>
    </row>
    <row r="48" spans="1:8" ht="14.4" x14ac:dyDescent="0.3">
      <c r="A48" s="12" t="s">
        <v>113</v>
      </c>
      <c r="B48" s="21" t="e">
        <f t="shared" ca="1" si="1"/>
        <v>#N/A</v>
      </c>
      <c r="C48">
        <f ca="1">IFERROR(INDEX('Calculate Respondents'!$B$3:$C$90,MATCH(A48,'Calculate Respondents'!$C$3:$C$90,0),2),0)</f>
        <v>0</v>
      </c>
      <c r="D48" t="str">
        <f t="array" aca="1" ref="D48" ca="1">IFERROR(INDEX('Calculate Respondents'!$D$3:$D$90,MATCH(1,(Main!$A48='Calculate Respondents'!$C$3:$C$90)*("Yes"='Calculate Respondents'!$D$3:$D$90),0)),"")</f>
        <v/>
      </c>
      <c r="E48" s="19" t="e">
        <f>IF(A48=(INDEX('Master Member List-member only'!$A$3:$F$98,MATCH((INDEX('Master Member List-common sort'!$A$2:$F$179,MATCH(Confidentiality!$B$11,'Master Member List-common sort'!$D$2:$D$179,0),1)),'Master Member List-member only'!$A$3:$A$98,0),4)),"Yes","")</f>
        <v>#N/A</v>
      </c>
      <c r="F48">
        <f ca="1">IFERROR(IF(($B$3-INT(INDEX('Calculate Respondents'!$B$3:$E$90,MATCH(A48,'Calculate Respondents'!$C$3:$C$90,0),4)))&lt;0,ABS($B$3-INT(INDEX('Calculate Respondents'!$B$3:$E$90,MATCH(A48,'Calculate Respondents'!$C$3:$C$90,0),4))),""),0)</f>
        <v>0</v>
      </c>
      <c r="H48" s="13"/>
    </row>
    <row r="49" spans="1:8" ht="14.4" x14ac:dyDescent="0.3">
      <c r="A49" s="12" t="s">
        <v>116</v>
      </c>
      <c r="B49" s="21" t="e">
        <f t="shared" ca="1" si="1"/>
        <v>#N/A</v>
      </c>
      <c r="C49">
        <f ca="1">IFERROR(INDEX('Calculate Respondents'!$B$3:$C$90,MATCH(A49,'Calculate Respondents'!$C$3:$C$90,0),2),0)</f>
        <v>0</v>
      </c>
      <c r="D49" t="str">
        <f t="array" aca="1" ref="D49" ca="1">IFERROR(INDEX('Calculate Respondents'!$D$3:$D$90,MATCH(1,(Main!$A49='Calculate Respondents'!$C$3:$C$90)*("Yes"='Calculate Respondents'!$D$3:$D$90),0)),"")</f>
        <v/>
      </c>
      <c r="E49" s="19" t="e">
        <f>IF(A49=(INDEX('Master Member List-member only'!$A$3:$F$98,MATCH((INDEX('Master Member List-common sort'!$A$2:$F$179,MATCH(Confidentiality!$B$11,'Master Member List-common sort'!$D$2:$D$179,0),1)),'Master Member List-member only'!$A$3:$A$98,0),4)),"Yes","")</f>
        <v>#N/A</v>
      </c>
      <c r="F49">
        <f ca="1">IFERROR(IF(($B$3-INT(INDEX('Calculate Respondents'!$B$3:$E$90,MATCH(A49,'Calculate Respondents'!$C$3:$C$90,0),4)))&lt;0,ABS($B$3-INT(INDEX('Calculate Respondents'!$B$3:$E$90,MATCH(A49,'Calculate Respondents'!$C$3:$C$90,0),4))),""),0)</f>
        <v>0</v>
      </c>
      <c r="H49" s="13"/>
    </row>
    <row r="50" spans="1:8" ht="14.4" x14ac:dyDescent="0.3">
      <c r="A50" s="12" t="s">
        <v>321</v>
      </c>
      <c r="B50" s="21" t="e">
        <f t="shared" ca="1" si="1"/>
        <v>#N/A</v>
      </c>
      <c r="C50">
        <f ca="1">IFERROR(INDEX('Calculate Respondents'!$B$3:$C$90,MATCH(A50,'Calculate Respondents'!$C$3:$C$90,0),2),0)</f>
        <v>0</v>
      </c>
      <c r="D50" t="str">
        <f t="array" aca="1" ref="D50" ca="1">IFERROR(INDEX('Calculate Respondents'!$D$3:$D$90,MATCH(1,(Main!$A50='Calculate Respondents'!$C$3:$C$90)*("Yes"='Calculate Respondents'!$D$3:$D$90),0)),"")</f>
        <v/>
      </c>
      <c r="E50" s="19" t="e">
        <f>IF(A50=(INDEX('Master Member List-member only'!$A$3:$F$98,MATCH((INDEX('Master Member List-common sort'!$A$2:$F$179,MATCH(Confidentiality!$B$11,'Master Member List-common sort'!$D$2:$D$179,0),1)),'Master Member List-member only'!$A$3:$A$98,0),4)),"Yes","")</f>
        <v>#N/A</v>
      </c>
      <c r="F50">
        <f ca="1">IFERROR(IF(($B$3-INT(INDEX('Calculate Respondents'!$B$3:$E$90,MATCH(A50,'Calculate Respondents'!$C$3:$C$90,0),4)))&lt;0,ABS($B$3-INT(INDEX('Calculate Respondents'!$B$3:$E$90,MATCH(A50,'Calculate Respondents'!$C$3:$C$90,0),4))),""),0)</f>
        <v>0</v>
      </c>
      <c r="H50" s="13"/>
    </row>
    <row r="51" spans="1:8" ht="14.4" x14ac:dyDescent="0.3">
      <c r="A51" s="12" t="s">
        <v>124</v>
      </c>
      <c r="B51" s="21" t="e">
        <f t="shared" ca="1" si="1"/>
        <v>#N/A</v>
      </c>
      <c r="C51">
        <f ca="1">IFERROR(INDEX('Calculate Respondents'!$B$3:$C$90,MATCH(A51,'Calculate Respondents'!$C$3:$C$90,0),2),0)</f>
        <v>0</v>
      </c>
      <c r="D51" t="str">
        <f t="array" aca="1" ref="D51" ca="1">IFERROR(INDEX('Calculate Respondents'!$D$3:$D$90,MATCH(1,(Main!$A51='Calculate Respondents'!$C$3:$C$90)*("Yes"='Calculate Respondents'!$D$3:$D$90),0)),"")</f>
        <v/>
      </c>
      <c r="E51" s="19" t="e">
        <f>IF(A51=(INDEX('Master Member List-member only'!$A$3:$F$98,MATCH((INDEX('Master Member List-common sort'!$A$2:$F$179,MATCH(Confidentiality!$B$11,'Master Member List-common sort'!$D$2:$D$179,0),1)),'Master Member List-member only'!$A$3:$A$98,0),4)),"Yes","")</f>
        <v>#N/A</v>
      </c>
      <c r="F51">
        <f ca="1">IFERROR(IF(($B$3-INT(INDEX('Calculate Respondents'!$B$3:$E$90,MATCH(A51,'Calculate Respondents'!$C$3:$C$90,0),4)))&lt;0,ABS($B$3-INT(INDEX('Calculate Respondents'!$B$3:$E$90,MATCH(A51,'Calculate Respondents'!$C$3:$C$90,0),4))),""),0)</f>
        <v>0</v>
      </c>
      <c r="H51" s="13"/>
    </row>
    <row r="52" spans="1:8" ht="14.4" x14ac:dyDescent="0.3">
      <c r="A52" s="12" t="s">
        <v>313</v>
      </c>
      <c r="B52" s="21" t="e">
        <f t="shared" ca="1" si="1"/>
        <v>#N/A</v>
      </c>
      <c r="C52">
        <f ca="1">IFERROR(INDEX('Calculate Respondents'!$B$3:$C$90,MATCH(A52,'Calculate Respondents'!$C$3:$C$90,0),2),0)</f>
        <v>0</v>
      </c>
      <c r="D52" t="str">
        <f t="array" aca="1" ref="D52" ca="1">IFERROR(INDEX('Calculate Respondents'!$D$3:$D$90,MATCH(1,(Main!$A52='Calculate Respondents'!$C$3:$C$90)*("Yes"='Calculate Respondents'!$D$3:$D$90),0)),"")</f>
        <v/>
      </c>
      <c r="E52" s="19" t="e">
        <f>IF(A52=(INDEX('Master Member List-member only'!$A$3:$F$98,MATCH((INDEX('Master Member List-common sort'!$A$2:$F$179,MATCH(Confidentiality!$B$11,'Master Member List-common sort'!$D$2:$D$179,0),1)),'Master Member List-member only'!$A$3:$A$98,0),4)),"Yes","")</f>
        <v>#N/A</v>
      </c>
      <c r="F52">
        <f ca="1">IFERROR(IF(($B$3-INT(INDEX('Calculate Respondents'!$B$3:$E$90,MATCH(A52,'Calculate Respondents'!$C$3:$C$90,0),4)))&lt;0,ABS($B$3-INT(INDEX('Calculate Respondents'!$B$3:$E$90,MATCH(A52,'Calculate Respondents'!$C$3:$C$90,0),4))),""),0)</f>
        <v>0</v>
      </c>
      <c r="H52" s="15"/>
    </row>
    <row r="53" spans="1:8" ht="14.4" x14ac:dyDescent="0.3">
      <c r="A53" s="12" t="s">
        <v>125</v>
      </c>
      <c r="B53" s="21" t="e">
        <f t="shared" ca="1" si="1"/>
        <v>#N/A</v>
      </c>
      <c r="C53">
        <f ca="1">IFERROR(INDEX('Calculate Respondents'!$B$3:$C$90,MATCH(A53,'Calculate Respondents'!$C$3:$C$90,0),2),0)</f>
        <v>0</v>
      </c>
      <c r="D53" t="str">
        <f t="array" aca="1" ref="D53" ca="1">IFERROR(INDEX('Calculate Respondents'!$D$3:$D$90,MATCH(1,(Main!$A53='Calculate Respondents'!$C$3:$C$90)*("Yes"='Calculate Respondents'!$D$3:$D$90),0)),"")</f>
        <v/>
      </c>
      <c r="E53" s="19" t="e">
        <f>IF(A53=(INDEX('Master Member List-member only'!$A$3:$F$98,MATCH((INDEX('Master Member List-common sort'!$A$2:$F$179,MATCH(Confidentiality!$B$11,'Master Member List-common sort'!$D$2:$D$179,0),1)),'Master Member List-member only'!$A$3:$A$98,0),4)),"Yes","")</f>
        <v>#N/A</v>
      </c>
      <c r="F53">
        <f ca="1">IFERROR(IF(($B$3-INT(INDEX('Calculate Respondents'!$B$3:$E$90,MATCH(A53,'Calculate Respondents'!$C$3:$C$90,0),4)))&lt;0,ABS($B$3-INT(INDEX('Calculate Respondents'!$B$3:$E$90,MATCH(A53,'Calculate Respondents'!$C$3:$C$90,0),4))),""),0)</f>
        <v>0</v>
      </c>
      <c r="H53" s="15"/>
    </row>
    <row r="54" spans="1:8" ht="14.4" x14ac:dyDescent="0.3">
      <c r="A54" s="47" t="s">
        <v>126</v>
      </c>
      <c r="B54" s="28" t="s">
        <v>320</v>
      </c>
      <c r="C54">
        <f ca="1">IFERROR(INDEX('Calculate Respondents'!$B$3:$C$90,MATCH(A54,'Calculate Respondents'!$C$3:$C$90,0),2),0)</f>
        <v>0</v>
      </c>
      <c r="D54" t="str">
        <f t="array" aca="1" ref="D54" ca="1">IFERROR(INDEX('Calculate Respondents'!$D$3:$D$90,MATCH(1,(Main!$A54='Calculate Respondents'!$C$3:$C$90)*("Yes"='Calculate Respondents'!$D$3:$D$90),0)),"")</f>
        <v/>
      </c>
      <c r="E54" s="19" t="e">
        <f>IF(A54=(INDEX('Master Member List-member only'!$A$3:$F$98,MATCH((INDEX('Master Member List-common sort'!$A$2:$F$179,MATCH(Confidentiality!$B$11,'Master Member List-common sort'!$D$2:$D$179,0),1)),'Master Member List-member only'!$A$3:$A$98,0),4)),"Yes","")</f>
        <v>#N/A</v>
      </c>
      <c r="F54">
        <f ca="1">IFERROR(IF(($B$3-INT(INDEX('Calculate Respondents'!$B$3:$E$90,MATCH(A54,'Calculate Respondents'!$C$3:$C$90,0),4)))&lt;0,ABS($B$3-INT(INDEX('Calculate Respondents'!$B$3:$E$90,MATCH(A54,'Calculate Respondents'!$C$3:$C$90,0),4))),""),0)</f>
        <v>0</v>
      </c>
      <c r="H54" s="15"/>
    </row>
    <row r="55" spans="1:8" ht="14.4" x14ac:dyDescent="0.3">
      <c r="A55" s="12" t="s">
        <v>6</v>
      </c>
      <c r="B55" s="21" t="e">
        <f t="shared" ref="B55:B95" ca="1" si="16">IF(C55&lt;&gt;0,(IF(D55&lt;&gt;"yes",-1,IF(E55="yes",3,1))),(IF(E55="Yes",2,0)))</f>
        <v>#N/A</v>
      </c>
      <c r="C55">
        <f ca="1">IFERROR(INDEX('Calculate Respondents'!$B$3:$C$90,MATCH(A55,'Calculate Respondents'!$C$3:$C$90,0),2),0)</f>
        <v>0</v>
      </c>
      <c r="D55" t="str">
        <f t="array" aca="1" ref="D55" ca="1">IFERROR(INDEX('Calculate Respondents'!$D$3:$D$90,MATCH(1,(Main!$A55='Calculate Respondents'!$C$3:$C$90)*("Yes"='Calculate Respondents'!$D$3:$D$90),0)),"")</f>
        <v/>
      </c>
      <c r="E55" s="19" t="e">
        <f>IF(A55=(INDEX('Master Member List-member only'!$A$3:$F$98,MATCH((INDEX('Master Member List-common sort'!$A$2:$F$179,MATCH(Confidentiality!$B$11,'Master Member List-common sort'!$D$2:$D$179,0),1)),'Master Member List-member only'!$A$3:$A$98,0),4)),"Yes","")</f>
        <v>#N/A</v>
      </c>
      <c r="F55">
        <f ca="1">IFERROR(IF(($B$3-INT(INDEX('Calculate Respondents'!$B$3:$E$90,MATCH(A55,'Calculate Respondents'!$C$3:$C$90,0),4)))&lt;0,ABS($B$3-INT(INDEX('Calculate Respondents'!$B$3:$E$90,MATCH(A55,'Calculate Respondents'!$C$3:$C$90,0),4))),""),0)</f>
        <v>0</v>
      </c>
      <c r="H55" s="13"/>
    </row>
    <row r="56" spans="1:8" ht="14.4" x14ac:dyDescent="0.3">
      <c r="A56" s="12" t="s">
        <v>127</v>
      </c>
      <c r="B56" s="21" t="e">
        <f t="shared" ca="1" si="16"/>
        <v>#N/A</v>
      </c>
      <c r="C56">
        <f ca="1">IFERROR(INDEX('Calculate Respondents'!$B$3:$C$90,MATCH(A56,'Calculate Respondents'!$C$3:$C$90,0),2),0)</f>
        <v>0</v>
      </c>
      <c r="D56" t="str">
        <f t="array" aca="1" ref="D56" ca="1">IFERROR(INDEX('Calculate Respondents'!$D$3:$D$90,MATCH(1,(Main!$A56='Calculate Respondents'!$C$3:$C$90)*("Yes"='Calculate Respondents'!$D$3:$D$90),0)),"")</f>
        <v/>
      </c>
      <c r="E56" s="19" t="e">
        <f>IF(A56=(INDEX('Master Member List-member only'!$A$3:$F$98,MATCH((INDEX('Master Member List-common sort'!$A$2:$F$179,MATCH(Confidentiality!$B$11,'Master Member List-common sort'!$D$2:$D$179,0),1)),'Master Member List-member only'!$A$3:$A$98,0),4)),"Yes","")</f>
        <v>#N/A</v>
      </c>
      <c r="F56">
        <f ca="1">IFERROR(IF(($B$3-INT(INDEX('Calculate Respondents'!$B$3:$E$90,MATCH(A56,'Calculate Respondents'!$C$3:$C$90,0),4)))&lt;0,ABS($B$3-INT(INDEX('Calculate Respondents'!$B$3:$E$90,MATCH(A56,'Calculate Respondents'!$C$3:$C$90,0),4))),""),0)</f>
        <v>0</v>
      </c>
      <c r="H56" s="13"/>
    </row>
    <row r="57" spans="1:8" ht="14.4" x14ac:dyDescent="0.3">
      <c r="A57" s="12" t="s">
        <v>24</v>
      </c>
      <c r="B57" s="21" t="e">
        <f t="shared" ca="1" si="16"/>
        <v>#N/A</v>
      </c>
      <c r="C57">
        <f ca="1">IFERROR(INDEX('Calculate Respondents'!$B$3:$C$90,MATCH(A57,'Calculate Respondents'!$C$3:$C$90,0),2),0)</f>
        <v>0</v>
      </c>
      <c r="D57" t="str">
        <f t="array" aca="1" ref="D57" ca="1">IFERROR(INDEX('Calculate Respondents'!$D$3:$D$90,MATCH(1,(Main!$A57='Calculate Respondents'!$C$3:$C$90)*("Yes"='Calculate Respondents'!$D$3:$D$90),0)),"")</f>
        <v/>
      </c>
      <c r="E57" s="19" t="e">
        <f>IF(A57=(INDEX('Master Member List-member only'!$A$3:$F$98,MATCH((INDEX('Master Member List-common sort'!$A$2:$F$179,MATCH(Confidentiality!$B$11,'Master Member List-common sort'!$D$2:$D$179,0),1)),'Master Member List-member only'!$A$3:$A$98,0),4)),"Yes","")</f>
        <v>#N/A</v>
      </c>
      <c r="F57">
        <f ca="1">IFERROR(IF(($B$3-INT(INDEX('Calculate Respondents'!$B$3:$E$90,MATCH(A57,'Calculate Respondents'!$C$3:$C$90,0),4)))&lt;0,ABS($B$3-INT(INDEX('Calculate Respondents'!$B$3:$E$90,MATCH(A57,'Calculate Respondents'!$C$3:$C$90,0),4))),""),0)</f>
        <v>0</v>
      </c>
      <c r="H57" s="13"/>
    </row>
    <row r="58" spans="1:8" ht="28.8" x14ac:dyDescent="0.3">
      <c r="A58" s="47" t="s">
        <v>128</v>
      </c>
      <c r="B58" s="28" t="s">
        <v>320</v>
      </c>
      <c r="C58">
        <f ca="1">IFERROR(INDEX('Calculate Respondents'!$B$3:$C$90,MATCH(A58,'Calculate Respondents'!$C$3:$C$90,0),2),0)</f>
        <v>0</v>
      </c>
      <c r="D58" t="str">
        <f t="array" aca="1" ref="D58" ca="1">IFERROR(INDEX('Calculate Respondents'!$D$3:$D$90,MATCH(1,(Main!$A58='Calculate Respondents'!$C$3:$C$90)*("Yes"='Calculate Respondents'!$D$3:$D$90),0)),"")</f>
        <v/>
      </c>
      <c r="E58" s="19" t="e">
        <f>IF(A58=(INDEX('Master Member List-member only'!$A$3:$F$98,MATCH((INDEX('Master Member List-common sort'!$A$2:$F$179,MATCH(Confidentiality!$B$11,'Master Member List-common sort'!$D$2:$D$179,0),1)),'Master Member List-member only'!$A$3:$A$98,0),4)),"Yes","")</f>
        <v>#N/A</v>
      </c>
      <c r="F58">
        <f ca="1">IFERROR(IF(($B$3-INT(INDEX('Calculate Respondents'!$B$3:$E$90,MATCH(A58,'Calculate Respondents'!$C$3:$C$90,0),4)))&lt;0,ABS($B$3-INT(INDEX('Calculate Respondents'!$B$3:$E$90,MATCH(A58,'Calculate Respondents'!$C$3:$C$90,0),4))),""),0)</f>
        <v>0</v>
      </c>
      <c r="H58" s="13"/>
    </row>
    <row r="59" spans="1:8" ht="14.4" x14ac:dyDescent="0.3">
      <c r="A59" s="12" t="s">
        <v>987</v>
      </c>
      <c r="B59" s="21" t="e">
        <f t="shared" ref="B59" ca="1" si="17">IF(C59&lt;&gt;0,(IF(D59&lt;&gt;"yes",-1,IF(E59="yes",3,1))),(IF(E59="Yes",2,0)))</f>
        <v>#N/A</v>
      </c>
      <c r="C59">
        <f ca="1">IFERROR(INDEX('Calculate Respondents'!$B$3:$C$90,MATCH(A59,'Calculate Respondents'!$C$3:$C$90,0),2),0)</f>
        <v>0</v>
      </c>
      <c r="D59" t="str">
        <f t="array" aca="1" ref="D59" ca="1">IFERROR(INDEX('Calculate Respondents'!$D$3:$D$90,MATCH(1,(Main!$A59='Calculate Respondents'!$C$3:$C$90)*("Yes"='Calculate Respondents'!$D$3:$D$90),0)),"")</f>
        <v/>
      </c>
      <c r="E59" s="19" t="e">
        <f>IF(A59=(INDEX('Master Member List-member only'!$A$3:$F$98,MATCH((INDEX('Master Member List-common sort'!$A$2:$F$179,MATCH(Confidentiality!$B$11,'Master Member List-common sort'!$D$2:$D$179,0),1)),'Master Member List-member only'!$A$3:$A$98,0),4)),"Yes","")</f>
        <v>#N/A</v>
      </c>
      <c r="F59">
        <f ca="1">IFERROR(IF(($B$3-INT(INDEX('Calculate Respondents'!$B$3:$E$90,MATCH(A59,'Calculate Respondents'!$C$3:$C$90,0),4)))&lt;0,ABS($B$3-INT(INDEX('Calculate Respondents'!$B$3:$E$90,MATCH(A59,'Calculate Respondents'!$C$3:$C$90,0),4))),""),0)</f>
        <v>0</v>
      </c>
      <c r="H59" s="13"/>
    </row>
    <row r="60" spans="1:8" ht="14.4" x14ac:dyDescent="0.3">
      <c r="A60" s="47" t="s">
        <v>26</v>
      </c>
      <c r="B60" s="28" t="s">
        <v>320</v>
      </c>
      <c r="C60">
        <f ca="1">IFERROR(INDEX('Calculate Respondents'!$B$3:$C$90,MATCH(A60,'Calculate Respondents'!$C$3:$C$90,0),2),0)</f>
        <v>0</v>
      </c>
      <c r="D60" t="str">
        <f t="array" aca="1" ref="D60" ca="1">IFERROR(INDEX('Calculate Respondents'!$D$3:$D$90,MATCH(1,(Main!$A60='Calculate Respondents'!$C$3:$C$90)*("Yes"='Calculate Respondents'!$D$3:$D$90),0)),"")</f>
        <v/>
      </c>
      <c r="E60" s="19" t="e">
        <f>IF(A60=(INDEX('Master Member List-member only'!$A$3:$F$98,MATCH((INDEX('Master Member List-common sort'!$A$2:$F$179,MATCH(Confidentiality!$B$11,'Master Member List-common sort'!$D$2:$D$179,0),1)),'Master Member List-member only'!$A$3:$A$98,0),4)),"Yes","")</f>
        <v>#N/A</v>
      </c>
      <c r="F60">
        <f ca="1">IFERROR(IF(($B$3-INT(INDEX('Calculate Respondents'!$B$3:$E$90,MATCH(A60,'Calculate Respondents'!$C$3:$C$90,0),4)))&lt;0,ABS($B$3-INT(INDEX('Calculate Respondents'!$B$3:$E$90,MATCH(A60,'Calculate Respondents'!$C$3:$C$90,0),4))),""),0)</f>
        <v>0</v>
      </c>
      <c r="H60" s="13"/>
    </row>
    <row r="61" spans="1:8" ht="14.4" x14ac:dyDescent="0.3">
      <c r="A61" s="12" t="s">
        <v>314</v>
      </c>
      <c r="B61" s="21" t="e">
        <f t="shared" ref="B61" ca="1" si="18">IF(C61&lt;&gt;0,(IF(D61&lt;&gt;"yes",-1,IF(E61="yes",3,1))),(IF(E61="Yes",2,0)))</f>
        <v>#N/A</v>
      </c>
      <c r="C61">
        <f ca="1">IFERROR(INDEX('Calculate Respondents'!$B$3:$C$90,MATCH(A61,'Calculate Respondents'!$C$3:$C$90,0),2),0)</f>
        <v>0</v>
      </c>
      <c r="D61" t="str">
        <f t="array" aca="1" ref="D61" ca="1">IFERROR(INDEX('Calculate Respondents'!$D$3:$D$90,MATCH(1,(Main!$A61='Calculate Respondents'!$C$3:$C$90)*("Yes"='Calculate Respondents'!$D$3:$D$90),0)),"")</f>
        <v/>
      </c>
      <c r="E61" s="19" t="e">
        <f>IF(A61=(INDEX('Master Member List-member only'!$A$3:$F$98,MATCH((INDEX('Master Member List-common sort'!$A$2:$F$179,MATCH(Confidentiality!$B$11,'Master Member List-common sort'!$D$2:$D$179,0),1)),'Master Member List-member only'!$A$3:$A$98,0),4)),"Yes","")</f>
        <v>#N/A</v>
      </c>
      <c r="F61">
        <f ca="1">IFERROR(IF(($B$3-INT(INDEX('Calculate Respondents'!$B$3:$E$90,MATCH(A61,'Calculate Respondents'!$C$3:$C$90,0),4)))&lt;0,ABS($B$3-INT(INDEX('Calculate Respondents'!$B$3:$E$90,MATCH(A61,'Calculate Respondents'!$C$3:$C$90,0),4))),""),0)</f>
        <v>0</v>
      </c>
      <c r="H61" s="13"/>
    </row>
    <row r="62" spans="1:8" ht="14.4" x14ac:dyDescent="0.3">
      <c r="A62" s="12" t="s">
        <v>131</v>
      </c>
      <c r="B62" s="21" t="e">
        <f t="shared" ca="1" si="16"/>
        <v>#N/A</v>
      </c>
      <c r="C62">
        <f ca="1">IFERROR(INDEX('Calculate Respondents'!$B$3:$C$90,MATCH(A62,'Calculate Respondents'!$C$3:$C$90,0),2),0)</f>
        <v>0</v>
      </c>
      <c r="D62" t="str">
        <f t="array" aca="1" ref="D62" ca="1">IFERROR(INDEX('Calculate Respondents'!$D$3:$D$90,MATCH(1,(Main!$A62='Calculate Respondents'!$C$3:$C$90)*("Yes"='Calculate Respondents'!$D$3:$D$90),0)),"")</f>
        <v/>
      </c>
      <c r="E62" s="19" t="e">
        <f>IF(A62=(INDEX('Master Member List-member only'!$A$3:$F$98,MATCH((INDEX('Master Member List-common sort'!$A$2:$F$179,MATCH(Confidentiality!$B$11,'Master Member List-common sort'!$D$2:$D$179,0),1)),'Master Member List-member only'!$A$3:$A$98,0),4)),"Yes","")</f>
        <v>#N/A</v>
      </c>
      <c r="F62">
        <f ca="1">IFERROR(IF(($B$3-INT(INDEX('Calculate Respondents'!$B$3:$E$90,MATCH(A62,'Calculate Respondents'!$C$3:$C$90,0),4)))&lt;0,ABS($B$3-INT(INDEX('Calculate Respondents'!$B$3:$E$90,MATCH(A62,'Calculate Respondents'!$C$3:$C$90,0),4))),""),0)</f>
        <v>0</v>
      </c>
      <c r="H62" s="13"/>
    </row>
    <row r="63" spans="1:8" ht="14.4" x14ac:dyDescent="0.3">
      <c r="A63" s="12" t="s">
        <v>1000</v>
      </c>
      <c r="B63" s="21" t="s">
        <v>320</v>
      </c>
      <c r="C63">
        <f ca="1">IFERROR(INDEX('Calculate Respondents'!$B$3:$C$90,MATCH(A63,'Calculate Respondents'!$C$3:$C$90,0),2),0)</f>
        <v>0</v>
      </c>
      <c r="D63" t="str">
        <f t="array" aca="1" ref="D63" ca="1">IFERROR(INDEX('Calculate Respondents'!$D$3:$D$90,MATCH(1,(Main!$A63='Calculate Respondents'!$C$3:$C$90)*("Yes"='Calculate Respondents'!$D$3:$D$90),0)),"")</f>
        <v/>
      </c>
      <c r="E63" s="19" t="e">
        <f>IF(A63=(INDEX('Master Member List-member only'!$A$3:$F$98,MATCH((INDEX('Master Member List-common sort'!$A$2:$F$179,MATCH(Confidentiality!$B$11,'Master Member List-common sort'!$D$2:$D$179,0),1)),'Master Member List-member only'!$A$3:$A$98,0),4)),"Yes","")</f>
        <v>#N/A</v>
      </c>
      <c r="F63">
        <f ca="1">IFERROR(IF(($B$3-INT(INDEX('Calculate Respondents'!$B$3:$E$90,MATCH(A63,'Calculate Respondents'!$C$3:$C$90,0),4)))&lt;0,ABS($B$3-INT(INDEX('Calculate Respondents'!$B$3:$E$90,MATCH(A63,'Calculate Respondents'!$C$3:$C$90,0),4))),""),0)</f>
        <v>0</v>
      </c>
      <c r="H63" s="13"/>
    </row>
    <row r="64" spans="1:8" ht="14.4" x14ac:dyDescent="0.3">
      <c r="A64" s="12" t="s">
        <v>135</v>
      </c>
      <c r="B64" s="21" t="e">
        <f t="shared" ca="1" si="16"/>
        <v>#N/A</v>
      </c>
      <c r="C64">
        <f ca="1">IFERROR(INDEX('Calculate Respondents'!$B$3:$C$90,MATCH(A64,'Calculate Respondents'!$C$3:$C$90,0),2),0)</f>
        <v>0</v>
      </c>
      <c r="D64" t="str">
        <f t="array" aca="1" ref="D64" ca="1">IFERROR(INDEX('Calculate Respondents'!$D$3:$D$90,MATCH(1,(Main!$A64='Calculate Respondents'!$C$3:$C$90)*("Yes"='Calculate Respondents'!$D$3:$D$90),0)),"")</f>
        <v/>
      </c>
      <c r="E64" s="19" t="e">
        <f>IF(A64=(INDEX('Master Member List-member only'!$A$3:$F$98,MATCH((INDEX('Master Member List-common sort'!$A$2:$F$179,MATCH(Confidentiality!$B$11,'Master Member List-common sort'!$D$2:$D$179,0),1)),'Master Member List-member only'!$A$3:$A$98,0),4)),"Yes","")</f>
        <v>#N/A</v>
      </c>
      <c r="F64">
        <f ca="1">IFERROR(IF(($B$3-INT(INDEX('Calculate Respondents'!$B$3:$E$90,MATCH(A64,'Calculate Respondents'!$C$3:$C$90,0),4)))&lt;0,ABS($B$3-INT(INDEX('Calculate Respondents'!$B$3:$E$90,MATCH(A64,'Calculate Respondents'!$C$3:$C$90,0),4))),""),0)</f>
        <v>0</v>
      </c>
      <c r="H64" s="13"/>
    </row>
    <row r="65" spans="1:8" ht="14.4" x14ac:dyDescent="0.3">
      <c r="A65" s="12" t="s">
        <v>303</v>
      </c>
      <c r="B65" s="21" t="e">
        <f t="shared" ref="B65" ca="1" si="19">IF(C65&lt;&gt;0,(IF(D65&lt;&gt;"yes",-1,IF(E65="yes",3,1))),(IF(E65="Yes",2,0)))</f>
        <v>#N/A</v>
      </c>
      <c r="C65">
        <f ca="1">IFERROR(INDEX('Calculate Respondents'!$B$3:$C$90,MATCH(A65,'Calculate Respondents'!$C$3:$C$90,0),2),0)</f>
        <v>0</v>
      </c>
      <c r="D65" t="str">
        <f t="array" aca="1" ref="D65" ca="1">IFERROR(INDEX('Calculate Respondents'!$D$3:$D$90,MATCH(1,(Main!$A65='Calculate Respondents'!$C$3:$C$90)*("Yes"='Calculate Respondents'!$D$3:$D$90),0)),"")</f>
        <v/>
      </c>
      <c r="E65" s="19" t="e">
        <f>IF(A65=(INDEX('Master Member List-member only'!$A$3:$F$98,MATCH((INDEX('Master Member List-common sort'!$A$2:$F$179,MATCH(Confidentiality!$B$11,'Master Member List-common sort'!$D$2:$D$179,0),1)),'Master Member List-member only'!$A$3:$A$98,0),4)),"Yes","")</f>
        <v>#N/A</v>
      </c>
      <c r="F65">
        <f ca="1">IFERROR(IF(($B$3-INT(INDEX('Calculate Respondents'!$B$3:$E$90,MATCH(A65,'Calculate Respondents'!$C$3:$C$90,0),4)))&lt;0,ABS($B$3-INT(INDEX('Calculate Respondents'!$B$3:$E$90,MATCH(A65,'Calculate Respondents'!$C$3:$C$90,0),4))),""),0)</f>
        <v>0</v>
      </c>
      <c r="H65" s="13"/>
    </row>
    <row r="66" spans="1:8" ht="14.4" x14ac:dyDescent="0.3">
      <c r="A66" s="12" t="s">
        <v>134</v>
      </c>
      <c r="B66" s="21" t="e">
        <f t="shared" ca="1" si="16"/>
        <v>#N/A</v>
      </c>
      <c r="C66">
        <f ca="1">IFERROR(INDEX('Calculate Respondents'!$B$3:$C$90,MATCH(A66,'Calculate Respondents'!$C$3:$C$90,0),2),0)</f>
        <v>0</v>
      </c>
      <c r="D66" t="str">
        <f t="array" aca="1" ref="D66" ca="1">IFERROR(INDEX('Calculate Respondents'!$D$3:$D$90,MATCH(1,(Main!$A66='Calculate Respondents'!$C$3:$C$90)*("Yes"='Calculate Respondents'!$D$3:$D$90),0)),"")</f>
        <v/>
      </c>
      <c r="E66" s="19" t="e">
        <f>IF(A66=(INDEX('Master Member List-member only'!$A$3:$F$98,MATCH((INDEX('Master Member List-common sort'!$A$2:$F$179,MATCH(Confidentiality!$B$11,'Master Member List-common sort'!$D$2:$D$179,0),1)),'Master Member List-member only'!$A$3:$A$98,0),4)),"Yes","")</f>
        <v>#N/A</v>
      </c>
      <c r="F66">
        <f ca="1">IFERROR(IF(($B$3-INT(INDEX('Calculate Respondents'!$B$3:$E$90,MATCH(A66,'Calculate Respondents'!$C$3:$C$90,0),4)))&lt;0,ABS($B$3-INT(INDEX('Calculate Respondents'!$B$3:$E$90,MATCH(A66,'Calculate Respondents'!$C$3:$C$90,0),4))),""),0)</f>
        <v>0</v>
      </c>
      <c r="H66" s="13"/>
    </row>
    <row r="67" spans="1:8" ht="14.4" x14ac:dyDescent="0.3">
      <c r="A67" s="12" t="s">
        <v>139</v>
      </c>
      <c r="B67" s="21" t="e">
        <f t="shared" ref="B67" ca="1" si="20">IF(C67&lt;&gt;0,(IF(D67&lt;&gt;"yes",-1,IF(E67="yes",3,1))),(IF(E67="Yes",2,0)))</f>
        <v>#N/A</v>
      </c>
      <c r="C67">
        <f ca="1">IFERROR(INDEX('Calculate Respondents'!$B$3:$C$90,MATCH(A67,'Calculate Respondents'!$C$3:$C$90,0),2),0)</f>
        <v>0</v>
      </c>
      <c r="D67" t="str">
        <f t="array" aca="1" ref="D67" ca="1">IFERROR(INDEX('Calculate Respondents'!$D$3:$D$90,MATCH(1,(Main!$A67='Calculate Respondents'!$C$3:$C$90)*("Yes"='Calculate Respondents'!$D$3:$D$90),0)),"")</f>
        <v/>
      </c>
      <c r="E67" s="19" t="e">
        <f>IF(A67=(INDEX('Master Member List-member only'!$A$3:$F$98,MATCH((INDEX('Master Member List-common sort'!$A$2:$F$179,MATCH(Confidentiality!$B$11,'Master Member List-common sort'!$D$2:$D$179,0),1)),'Master Member List-member only'!$A$3:$A$98,0),4)),"Yes","")</f>
        <v>#N/A</v>
      </c>
      <c r="F67">
        <f ca="1">IFERROR(IF(($B$3-INT(INDEX('Calculate Respondents'!$B$3:$E$90,MATCH(A67,'Calculate Respondents'!$C$3:$C$90,0),4)))&lt;0,ABS($B$3-INT(INDEX('Calculate Respondents'!$B$3:$E$90,MATCH(A67,'Calculate Respondents'!$C$3:$C$90,0),4))),""),0)</f>
        <v>0</v>
      </c>
      <c r="H67" s="13"/>
    </row>
    <row r="68" spans="1:8" ht="14.4" x14ac:dyDescent="0.3">
      <c r="A68" s="12" t="s">
        <v>140</v>
      </c>
      <c r="B68" s="21" t="e">
        <f t="shared" ca="1" si="16"/>
        <v>#N/A</v>
      </c>
      <c r="C68">
        <f ca="1">IFERROR(INDEX('Calculate Respondents'!$B$3:$C$90,MATCH(A68,'Calculate Respondents'!$C$3:$C$90,0),2),0)</f>
        <v>0</v>
      </c>
      <c r="D68" t="str">
        <f t="array" aca="1" ref="D68" ca="1">IFERROR(INDEX('Calculate Respondents'!$D$3:$D$90,MATCH(1,(Main!$A68='Calculate Respondents'!$C$3:$C$90)*("Yes"='Calculate Respondents'!$D$3:$D$90),0)),"")</f>
        <v/>
      </c>
      <c r="E68" s="19" t="e">
        <f>IF(A68=(INDEX('Master Member List-member only'!$A$3:$F$98,MATCH((INDEX('Master Member List-common sort'!$A$2:$F$179,MATCH(Confidentiality!$B$11,'Master Member List-common sort'!$D$2:$D$179,0),1)),'Master Member List-member only'!$A$3:$A$98,0),4)),"Yes","")</f>
        <v>#N/A</v>
      </c>
      <c r="F68">
        <f ca="1">IFERROR(IF(($B$3-INT(INDEX('Calculate Respondents'!$B$3:$E$90,MATCH(A68,'Calculate Respondents'!$C$3:$C$90,0),4)))&lt;0,ABS($B$3-INT(INDEX('Calculate Respondents'!$B$3:$E$90,MATCH(A68,'Calculate Respondents'!$C$3:$C$90,0),4))),""),0)</f>
        <v>0</v>
      </c>
      <c r="H68" s="13"/>
    </row>
    <row r="69" spans="1:8" ht="14.4" x14ac:dyDescent="0.3">
      <c r="A69" s="12" t="s">
        <v>328</v>
      </c>
      <c r="B69" s="21" t="e">
        <f t="shared" ca="1" si="16"/>
        <v>#N/A</v>
      </c>
      <c r="C69">
        <f ca="1">IFERROR(INDEX('Calculate Respondents'!$B$3:$C$90,MATCH(A69,'Calculate Respondents'!$C$3:$C$90,0),2),0)</f>
        <v>0</v>
      </c>
      <c r="D69"/>
      <c r="E69" s="19" t="e">
        <f>IF(A69=(INDEX('Master Member List-member only'!$A$3:$F$98,MATCH((INDEX('Master Member List-common sort'!$A$2:$F$179,MATCH(Confidentiality!$B$11,'Master Member List-common sort'!$D$2:$D$179,0),1)),'Master Member List-member only'!$A$3:$A$98,0),4)),"Yes","")</f>
        <v>#N/A</v>
      </c>
      <c r="F69">
        <f ca="1">IFERROR(IF(($B$3-INT(INDEX('Calculate Respondents'!$B$3:$E$90,MATCH(A69,'Calculate Respondents'!$C$3:$C$90,0),4)))&lt;0,ABS($B$3-INT(INDEX('Calculate Respondents'!$B$3:$E$90,MATCH(A69,'Calculate Respondents'!$C$3:$C$90,0),4))),""),0)</f>
        <v>0</v>
      </c>
      <c r="H69" s="13"/>
    </row>
    <row r="70" spans="1:8" ht="14.4" x14ac:dyDescent="0.3">
      <c r="A70" s="12" t="s">
        <v>28</v>
      </c>
      <c r="B70" s="21" t="e">
        <f t="shared" ca="1" si="16"/>
        <v>#N/A</v>
      </c>
      <c r="C70">
        <f ca="1">IFERROR(INDEX('Calculate Respondents'!$B$3:$C$90,MATCH(A70,'Calculate Respondents'!$C$3:$C$90,0),2),0)</f>
        <v>0</v>
      </c>
      <c r="D70" t="str">
        <f t="array" aca="1" ref="D70" ca="1">IFERROR(INDEX('Calculate Respondents'!$D$3:$D$90,MATCH(1,(Main!$A70='Calculate Respondents'!$C$3:$C$90)*("Yes"='Calculate Respondents'!$D$3:$D$90),0)),"")</f>
        <v/>
      </c>
      <c r="E70" s="19" t="e">
        <f>IF(A70=(INDEX('Master Member List-member only'!$A$3:$F$98,MATCH((INDEX('Master Member List-common sort'!$A$2:$F$179,MATCH(Confidentiality!$B$11,'Master Member List-common sort'!$D$2:$D$179,0),1)),'Master Member List-member only'!$A$3:$A$98,0),4)),"Yes","")</f>
        <v>#N/A</v>
      </c>
      <c r="F70">
        <f ca="1">IFERROR(IF(($B$3-INT(INDEX('Calculate Respondents'!$B$3:$E$90,MATCH(A70,'Calculate Respondents'!$C$3:$C$90,0),4)))&lt;0,ABS($B$3-INT(INDEX('Calculate Respondents'!$B$3:$E$90,MATCH(A70,'Calculate Respondents'!$C$3:$C$90,0),4))),""),0)</f>
        <v>0</v>
      </c>
      <c r="H70" s="13"/>
    </row>
    <row r="71" spans="1:8" ht="14.4" x14ac:dyDescent="0.3">
      <c r="A71" s="12" t="s">
        <v>142</v>
      </c>
      <c r="B71" s="21" t="e">
        <f t="shared" ca="1" si="16"/>
        <v>#N/A</v>
      </c>
      <c r="C71">
        <f ca="1">IFERROR(INDEX('Calculate Respondents'!$B$3:$C$90,MATCH(A71,'Calculate Respondents'!$C$3:$C$90,0),2),0)</f>
        <v>0</v>
      </c>
      <c r="D71" t="str">
        <f t="array" aca="1" ref="D71" ca="1">IFERROR(INDEX('Calculate Respondents'!$D$3:$D$90,MATCH(1,(Main!$A71='Calculate Respondents'!$C$3:$C$90)*("Yes"='Calculate Respondents'!$D$3:$D$90),0)),"")</f>
        <v/>
      </c>
      <c r="E71" s="19" t="e">
        <f>IF(A71=(INDEX('Master Member List-member only'!$A$3:$F$98,MATCH((INDEX('Master Member List-common sort'!$A$2:$F$179,MATCH(Confidentiality!$B$11,'Master Member List-common sort'!$D$2:$D$179,0),1)),'Master Member List-member only'!$A$3:$A$98,0),4)),"Yes","")</f>
        <v>#N/A</v>
      </c>
      <c r="F71">
        <f ca="1">IFERROR(IF(($B$3-INT(INDEX('Calculate Respondents'!$B$3:$E$90,MATCH(A71,'Calculate Respondents'!$C$3:$C$90,0),4)))&lt;0,ABS($B$3-INT(INDEX('Calculate Respondents'!$B$3:$E$90,MATCH(A71,'Calculate Respondents'!$C$3:$C$90,0),4))),""),0)</f>
        <v>0</v>
      </c>
      <c r="H71" s="13"/>
    </row>
    <row r="72" spans="1:8" ht="14.4" x14ac:dyDescent="0.3">
      <c r="A72" s="12" t="s">
        <v>143</v>
      </c>
      <c r="B72" s="21" t="e">
        <f t="shared" ca="1" si="16"/>
        <v>#N/A</v>
      </c>
      <c r="C72">
        <f ca="1">IFERROR(INDEX('Calculate Respondents'!$B$3:$C$90,MATCH(A72,'Calculate Respondents'!$C$3:$C$90,0),2),0)</f>
        <v>0</v>
      </c>
      <c r="D72" t="str">
        <f t="array" aca="1" ref="D72" ca="1">IFERROR(INDEX('Calculate Respondents'!$D$3:$D$90,MATCH(1,(Main!$A72='Calculate Respondents'!$C$3:$C$90)*("Yes"='Calculate Respondents'!$D$3:$D$90),0)),"")</f>
        <v/>
      </c>
      <c r="E72" s="19" t="e">
        <f>IF(A72=(INDEX('Master Member List-member only'!$A$3:$F$98,MATCH((INDEX('Master Member List-common sort'!$A$2:$F$179,MATCH(Confidentiality!$B$11,'Master Member List-common sort'!$D$2:$D$179,0),1)),'Master Member List-member only'!$A$3:$A$98,0),4)),"Yes","")</f>
        <v>#N/A</v>
      </c>
      <c r="F72">
        <f ca="1">IFERROR(IF(($B$3-INT(INDEX('Calculate Respondents'!$B$3:$E$90,MATCH(A72,'Calculate Respondents'!$C$3:$C$90,0),4)))&lt;0,ABS($B$3-INT(INDEX('Calculate Respondents'!$B$3:$E$90,MATCH(A72,'Calculate Respondents'!$C$3:$C$90,0),4))),""),0)</f>
        <v>0</v>
      </c>
      <c r="H72" s="13"/>
    </row>
    <row r="73" spans="1:8" ht="14.4" x14ac:dyDescent="0.3">
      <c r="A73" s="12" t="s">
        <v>1001</v>
      </c>
      <c r="B73" s="21" t="e">
        <f t="shared" ref="B73" ca="1" si="21">IF(C73&lt;&gt;0,(IF(D73&lt;&gt;"yes",-1,IF(E73="yes",3,1))),(IF(E73="Yes",2,0)))</f>
        <v>#N/A</v>
      </c>
      <c r="C73">
        <f ca="1">IFERROR(INDEX('Calculate Respondents'!$B$3:$C$90,MATCH(A73,'Calculate Respondents'!$C$3:$C$90,0),2),0)</f>
        <v>0</v>
      </c>
      <c r="D73" t="str">
        <f t="array" aca="1" ref="D73" ca="1">IFERROR(INDEX('Calculate Respondents'!$D$3:$D$90,MATCH(1,(Main!$A73='Calculate Respondents'!$C$3:$C$90)*("Yes"='Calculate Respondents'!$D$3:$D$90),0)),"")</f>
        <v/>
      </c>
      <c r="E73" s="19" t="e">
        <f>IF(A73=(INDEX('Master Member List-member only'!$A$3:$F$98,MATCH((INDEX('Master Member List-common sort'!$A$2:$F$179,MATCH(Confidentiality!$B$11,'Master Member List-common sort'!$D$2:$D$179,0),1)),'Master Member List-member only'!$A$3:$A$98,0),4)),"Yes","")</f>
        <v>#N/A</v>
      </c>
      <c r="F73">
        <f ca="1">IFERROR(IF(($B$3-INT(INDEX('Calculate Respondents'!$B$3:$E$90,MATCH(A73,'Calculate Respondents'!$C$3:$C$90,0),4)))&lt;0,ABS($B$3-INT(INDEX('Calculate Respondents'!$B$3:$E$90,MATCH(A73,'Calculate Respondents'!$C$3:$C$90,0),4))),""),0)</f>
        <v>0</v>
      </c>
      <c r="H73" s="13"/>
    </row>
    <row r="74" spans="1:8" ht="14.4" x14ac:dyDescent="0.3">
      <c r="A74" s="12" t="s">
        <v>145</v>
      </c>
      <c r="B74" s="21" t="e">
        <f t="shared" ca="1" si="16"/>
        <v>#N/A</v>
      </c>
      <c r="C74">
        <f ca="1">IFERROR(INDEX('Calculate Respondents'!$B$3:$C$90,MATCH(A74,'Calculate Respondents'!$C$3:$C$90,0),2),0)</f>
        <v>0</v>
      </c>
      <c r="D74" t="str">
        <f t="array" aca="1" ref="D74" ca="1">IFERROR(INDEX('Calculate Respondents'!$D$3:$D$90,MATCH(1,(Main!$A74='Calculate Respondents'!$C$3:$C$90)*("Yes"='Calculate Respondents'!$D$3:$D$90),0)),"")</f>
        <v/>
      </c>
      <c r="E74" s="19" t="e">
        <f>IF(A74=(INDEX('Master Member List-member only'!$A$3:$F$98,MATCH((INDEX('Master Member List-common sort'!$A$2:$F$179,MATCH(Confidentiality!$B$11,'Master Member List-common sort'!$D$2:$D$179,0),1)),'Master Member List-member only'!$A$3:$A$98,0),4)),"Yes","")</f>
        <v>#N/A</v>
      </c>
      <c r="F74">
        <f ca="1">IFERROR(IF(($B$3-INT(INDEX('Calculate Respondents'!$B$3:$E$90,MATCH(A74,'Calculate Respondents'!$C$3:$C$90,0),4)))&lt;0,ABS($B$3-INT(INDEX('Calculate Respondents'!$B$3:$E$90,MATCH(A74,'Calculate Respondents'!$C$3:$C$90,0),4))),""),0)</f>
        <v>0</v>
      </c>
      <c r="H74" s="13"/>
    </row>
    <row r="75" spans="1:8" ht="14.4" x14ac:dyDescent="0.3">
      <c r="A75" s="47" t="s">
        <v>146</v>
      </c>
      <c r="B75" s="28" t="s">
        <v>320</v>
      </c>
      <c r="C75">
        <f ca="1">IFERROR(INDEX('Calculate Respondents'!$B$3:$C$90,MATCH(A75,'Calculate Respondents'!$C$3:$C$90,0),2),0)</f>
        <v>0</v>
      </c>
      <c r="D75" t="str">
        <f t="array" aca="1" ref="D75" ca="1">IFERROR(INDEX('Calculate Respondents'!$D$3:$D$90,MATCH(1,(Main!$A75='Calculate Respondents'!$C$3:$C$90)*("Yes"='Calculate Respondents'!$D$3:$D$90),0)),"")</f>
        <v/>
      </c>
      <c r="E75" s="19" t="e">
        <f>IF(A75=(INDEX('Master Member List-member only'!$A$3:$F$98,MATCH((INDEX('Master Member List-common sort'!$A$2:$F$179,MATCH(Confidentiality!$B$11,'Master Member List-common sort'!$D$2:$D$179,0),1)),'Master Member List-member only'!$A$3:$A$98,0),4)),"Yes","")</f>
        <v>#N/A</v>
      </c>
      <c r="F75">
        <f ca="1">IFERROR(IF(($B$3-INT(INDEX('Calculate Respondents'!$B$3:$E$90,MATCH(A75,'Calculate Respondents'!$C$3:$C$90,0),4)))&lt;0,ABS($B$3-INT(INDEX('Calculate Respondents'!$B$3:$E$90,MATCH(A75,'Calculate Respondents'!$C$3:$C$90,0),4))),""),0)</f>
        <v>0</v>
      </c>
      <c r="H75" s="13"/>
    </row>
    <row r="76" spans="1:8" ht="14.4" x14ac:dyDescent="0.3">
      <c r="A76" s="12" t="s">
        <v>147</v>
      </c>
      <c r="B76" s="21" t="e">
        <f t="shared" ca="1" si="16"/>
        <v>#N/A</v>
      </c>
      <c r="C76">
        <f ca="1">IFERROR(INDEX('Calculate Respondents'!$B$3:$C$90,MATCH(A76,'Calculate Respondents'!$C$3:$C$90,0),2),0)</f>
        <v>0</v>
      </c>
      <c r="D76" t="str">
        <f t="array" aca="1" ref="D76" ca="1">IFERROR(INDEX('Calculate Respondents'!$D$3:$D$90,MATCH(1,(Main!$A76='Calculate Respondents'!$C$3:$C$90)*("Yes"='Calculate Respondents'!$D$3:$D$90),0)),"")</f>
        <v/>
      </c>
      <c r="E76" s="19" t="e">
        <f>IF(A76=(INDEX('Master Member List-member only'!$A$3:$F$98,MATCH((INDEX('Master Member List-common sort'!$A$2:$F$179,MATCH(Confidentiality!$B$11,'Master Member List-common sort'!$D$2:$D$179,0),1)),'Master Member List-member only'!$A$3:$A$98,0),4)),"Yes","")</f>
        <v>#N/A</v>
      </c>
      <c r="F76">
        <f ca="1">IFERROR(IF(($B$3-INT(INDEX('Calculate Respondents'!$B$3:$E$90,MATCH(A76,'Calculate Respondents'!$C$3:$C$90,0),4)))&lt;0,ABS($B$3-INT(INDEX('Calculate Respondents'!$B$3:$E$90,MATCH(A76,'Calculate Respondents'!$C$3:$C$90,0),4))),""),0)</f>
        <v>0</v>
      </c>
      <c r="H76" s="13"/>
    </row>
    <row r="77" spans="1:8" ht="14.4" x14ac:dyDescent="0.3">
      <c r="A77" s="12" t="s">
        <v>326</v>
      </c>
      <c r="B77" s="21" t="e">
        <f t="shared" ca="1" si="16"/>
        <v>#N/A</v>
      </c>
      <c r="C77">
        <f ca="1">IFERROR(INDEX('Calculate Respondents'!$B$3:$C$90,MATCH(A77,'Calculate Respondents'!$C$3:$C$90,0),2),0)</f>
        <v>0</v>
      </c>
      <c r="D77" t="str">
        <f t="array" aca="1" ref="D77" ca="1">IFERROR(INDEX('Calculate Respondents'!$D$3:$D$90,MATCH(1,(Main!$A77='Calculate Respondents'!$C$3:$C$90)*("Yes"='Calculate Respondents'!$D$3:$D$90),0)),"")</f>
        <v/>
      </c>
      <c r="E77" s="19" t="e">
        <f>IF(A77=(INDEX('Master Member List-member only'!$A$3:$F$98,MATCH((INDEX('Master Member List-common sort'!$A$2:$F$179,MATCH(Confidentiality!$B$11,'Master Member List-common sort'!$D$2:$D$179,0),1)),'Master Member List-member only'!$A$3:$A$98,0),4)),"Yes","")</f>
        <v>#N/A</v>
      </c>
      <c r="F77">
        <f ca="1">IFERROR(IF(($B$3-INT(INDEX('Calculate Respondents'!$B$3:$E$90,MATCH(A77,'Calculate Respondents'!$C$3:$C$90,0),4)))&lt;0,ABS($B$3-INT(INDEX('Calculate Respondents'!$B$3:$E$90,MATCH(A77,'Calculate Respondents'!$C$3:$C$90,0),4))),""),0)</f>
        <v>0</v>
      </c>
      <c r="H77" s="13"/>
    </row>
    <row r="78" spans="1:8" ht="14.4" x14ac:dyDescent="0.3">
      <c r="A78" s="12" t="s">
        <v>22</v>
      </c>
      <c r="B78" s="21" t="e">
        <f t="shared" ca="1" si="16"/>
        <v>#N/A</v>
      </c>
      <c r="C78">
        <f ca="1">IFERROR(INDEX('Calculate Respondents'!$B$3:$C$90,MATCH(A78,'Calculate Respondents'!$C$3:$C$90,0),2),0)</f>
        <v>0</v>
      </c>
      <c r="D78" t="str">
        <f t="array" aca="1" ref="D78" ca="1">IFERROR(INDEX('Calculate Respondents'!$D$3:$D$90,MATCH(1,(Main!$A78='Calculate Respondents'!$C$3:$C$90)*("Yes"='Calculate Respondents'!$D$3:$D$90),0)),"")</f>
        <v/>
      </c>
      <c r="E78" s="19" t="e">
        <f>IF(A78=(INDEX('Master Member List-member only'!$A$3:$F$98,MATCH((INDEX('Master Member List-common sort'!$A$2:$F$179,MATCH(Confidentiality!$B$11,'Master Member List-common sort'!$D$2:$D$179,0),1)),'Master Member List-member only'!$A$3:$A$98,0),4)),"Yes","")</f>
        <v>#N/A</v>
      </c>
      <c r="F78">
        <f ca="1">IFERROR(IF(($B$3-INT(INDEX('Calculate Respondents'!$B$3:$E$90,MATCH(A78,'Calculate Respondents'!$C$3:$C$90,0),4)))&lt;0,ABS($B$3-INT(INDEX('Calculate Respondents'!$B$3:$E$90,MATCH(A78,'Calculate Respondents'!$C$3:$C$90,0),4))),""),0)</f>
        <v>0</v>
      </c>
      <c r="H78" s="13"/>
    </row>
    <row r="79" spans="1:8" ht="14.4" x14ac:dyDescent="0.3">
      <c r="A79" s="12" t="s">
        <v>151</v>
      </c>
      <c r="B79" s="21" t="e">
        <f t="shared" ca="1" si="16"/>
        <v>#N/A</v>
      </c>
      <c r="C79">
        <f ca="1">IFERROR(INDEX('Calculate Respondents'!$B$3:$C$90,MATCH(A79,'Calculate Respondents'!$C$3:$C$90,0),2),0)</f>
        <v>0</v>
      </c>
      <c r="D79" t="str">
        <f t="array" aca="1" ref="D79" ca="1">IFERROR(INDEX('Calculate Respondents'!$D$3:$D$90,MATCH(1,(Main!$A79='Calculate Respondents'!$C$3:$C$90)*("Yes"='Calculate Respondents'!$D$3:$D$90),0)),"")</f>
        <v/>
      </c>
      <c r="E79" s="19" t="e">
        <f>IF(A79=(INDEX('Master Member List-member only'!$A$3:$F$98,MATCH((INDEX('Master Member List-common sort'!$A$2:$F$179,MATCH(Confidentiality!$B$11,'Master Member List-common sort'!$D$2:$D$179,0),1)),'Master Member List-member only'!$A$3:$A$98,0),4)),"Yes","")</f>
        <v>#N/A</v>
      </c>
      <c r="F79">
        <f ca="1">IFERROR(IF(($B$3-INT(INDEX('Calculate Respondents'!$B$3:$E$90,MATCH(A79,'Calculate Respondents'!$C$3:$C$90,0),4)))&lt;0,ABS($B$3-INT(INDEX('Calculate Respondents'!$B$3:$E$90,MATCH(A79,'Calculate Respondents'!$C$3:$C$90,0),4))),""),0)</f>
        <v>0</v>
      </c>
      <c r="H79" s="13"/>
    </row>
    <row r="80" spans="1:8" ht="14.4" x14ac:dyDescent="0.3">
      <c r="A80" s="12" t="s">
        <v>152</v>
      </c>
      <c r="B80" s="21" t="e">
        <f t="shared" ca="1" si="16"/>
        <v>#N/A</v>
      </c>
      <c r="C80">
        <f ca="1">IFERROR(INDEX('Calculate Respondents'!$B$3:$C$90,MATCH(A80,'Calculate Respondents'!$C$3:$C$90,0),2),0)</f>
        <v>0</v>
      </c>
      <c r="D80" t="str">
        <f t="array" aca="1" ref="D80" ca="1">IFERROR(INDEX('Calculate Respondents'!$D$3:$D$90,MATCH(1,(Main!$A80='Calculate Respondents'!$C$3:$C$90)*("Yes"='Calculate Respondents'!$D$3:$D$90),0)),"")</f>
        <v/>
      </c>
      <c r="E80" s="19" t="e">
        <f>IF(A80=(INDEX('Master Member List-member only'!$A$3:$F$98,MATCH((INDEX('Master Member List-common sort'!$A$2:$F$179,MATCH(Confidentiality!$B$11,'Master Member List-common sort'!$D$2:$D$179,0),1)),'Master Member List-member only'!$A$3:$A$98,0),4)),"Yes","")</f>
        <v>#N/A</v>
      </c>
      <c r="F80">
        <f ca="1">IFERROR(IF(($B$3-INT(INDEX('Calculate Respondents'!$B$3:$E$90,MATCH(A80,'Calculate Respondents'!$C$3:$C$90,0),4)))&lt;0,ABS($B$3-INT(INDEX('Calculate Respondents'!$B$3:$E$90,MATCH(A80,'Calculate Respondents'!$C$3:$C$90,0),4))),""),0)</f>
        <v>0</v>
      </c>
      <c r="H80" s="13"/>
    </row>
    <row r="81" spans="1:8" ht="14.4" x14ac:dyDescent="0.3">
      <c r="A81" s="12" t="s">
        <v>153</v>
      </c>
      <c r="B81" s="21" t="e">
        <f t="shared" ca="1" si="16"/>
        <v>#N/A</v>
      </c>
      <c r="C81">
        <f ca="1">IFERROR(INDEX('Calculate Respondents'!$B$3:$C$90,MATCH(A81,'Calculate Respondents'!$C$3:$C$90,0),2),0)</f>
        <v>0</v>
      </c>
      <c r="D81" t="str">
        <f t="array" aca="1" ref="D81" ca="1">IFERROR(INDEX('Calculate Respondents'!$D$3:$D$90,MATCH(1,(Main!$A81='Calculate Respondents'!$C$3:$C$90)*("Yes"='Calculate Respondents'!$D$3:$D$90),0)),"")</f>
        <v/>
      </c>
      <c r="E81" s="19" t="e">
        <f>IF(A81=(INDEX('Master Member List-member only'!$A$3:$F$98,MATCH((INDEX('Master Member List-common sort'!$A$2:$F$179,MATCH(Confidentiality!$B$11,'Master Member List-common sort'!$D$2:$D$179,0),1)),'Master Member List-member only'!$A$3:$A$98,0),4)),"Yes","")</f>
        <v>#N/A</v>
      </c>
      <c r="F81">
        <f ca="1">IFERROR(IF(($B$3-INT(INDEX('Calculate Respondents'!$B$3:$E$90,MATCH(A81,'Calculate Respondents'!$C$3:$C$90,0),4)))&lt;0,ABS($B$3-INT(INDEX('Calculate Respondents'!$B$3:$E$90,MATCH(A81,'Calculate Respondents'!$C$3:$C$90,0),4))),""),0)</f>
        <v>0</v>
      </c>
      <c r="H81" s="13"/>
    </row>
    <row r="82" spans="1:8" ht="14.4" x14ac:dyDescent="0.3">
      <c r="A82" s="47" t="s">
        <v>318</v>
      </c>
      <c r="B82" s="21" t="s">
        <v>320</v>
      </c>
      <c r="C82">
        <f ca="1">IFERROR(INDEX('Calculate Respondents'!$B$3:$C$90,MATCH(A82,'Calculate Respondents'!$C$3:$C$90,0),2),0)</f>
        <v>0</v>
      </c>
      <c r="D82" t="str">
        <f t="array" aca="1" ref="D82" ca="1">IFERROR(INDEX('Calculate Respondents'!$D$3:$D$90,MATCH(1,(Main!$A82='Calculate Respondents'!$C$3:$C$90)*("Yes"='Calculate Respondents'!$D$3:$D$90),0)),"")</f>
        <v/>
      </c>
      <c r="E82" s="19" t="e">
        <f>IF(A82=(INDEX('Master Member List-member only'!$A$3:$F$98,MATCH((INDEX('Master Member List-common sort'!$A$2:$F$179,MATCH(Confidentiality!$B$11,'Master Member List-common sort'!$D$2:$D$179,0),1)),'Master Member List-member only'!$A$3:$A$98,0),4)),"Yes","")</f>
        <v>#N/A</v>
      </c>
      <c r="F82">
        <f ca="1">IFERROR(IF(($B$3-INT(INDEX('Calculate Respondents'!$B$3:$E$90,MATCH(A82,'Calculate Respondents'!$C$3:$C$90,0),4)))&lt;0,ABS($B$3-INT(INDEX('Calculate Respondents'!$B$3:$E$90,MATCH(A82,'Calculate Respondents'!$C$3:$C$90,0),4))),""),0)</f>
        <v>0</v>
      </c>
      <c r="H82" s="13"/>
    </row>
    <row r="83" spans="1:8" ht="14.4" x14ac:dyDescent="0.3">
      <c r="A83" s="47" t="s">
        <v>155</v>
      </c>
      <c r="B83" s="21" t="s">
        <v>320</v>
      </c>
      <c r="C83">
        <f ca="1">IFERROR(INDEX('Calculate Respondents'!$B$3:$C$90,MATCH(A83,'Calculate Respondents'!$C$3:$C$90,0),2),0)</f>
        <v>0</v>
      </c>
      <c r="D83" t="str">
        <f t="array" aca="1" ref="D83" ca="1">IFERROR(INDEX('Calculate Respondents'!$D$3:$D$90,MATCH(1,(Main!$A83='Calculate Respondents'!$C$3:$C$90)*("Yes"='Calculate Respondents'!$D$3:$D$90),0)),"")</f>
        <v/>
      </c>
      <c r="E83" s="19" t="e">
        <f>IF(A83=(INDEX('Master Member List-member only'!$A$3:$F$98,MATCH((INDEX('Master Member List-common sort'!$A$2:$F$179,MATCH(Confidentiality!$B$11,'Master Member List-common sort'!$D$2:$D$179,0),1)),'Master Member List-member only'!$A$3:$A$98,0),4)),"Yes","")</f>
        <v>#N/A</v>
      </c>
      <c r="F83">
        <f ca="1">IFERROR(IF(($B$3-INT(INDEX('Calculate Respondents'!$B$3:$E$90,MATCH(A83,'Calculate Respondents'!$C$3:$C$90,0),4)))&lt;0,ABS($B$3-INT(INDEX('Calculate Respondents'!$B$3:$E$90,MATCH(A83,'Calculate Respondents'!$C$3:$C$90,0),4))),""),0)</f>
        <v>0</v>
      </c>
      <c r="H83" s="13"/>
    </row>
    <row r="84" spans="1:8" ht="14.4" x14ac:dyDescent="0.3">
      <c r="A84" s="12" t="s">
        <v>159</v>
      </c>
      <c r="B84" s="21" t="e">
        <f t="shared" ca="1" si="16"/>
        <v>#N/A</v>
      </c>
      <c r="C84">
        <f ca="1">IFERROR(INDEX('Calculate Respondents'!$B$3:$C$90,MATCH(A84,'Calculate Respondents'!$C$3:$C$90,0),2),0)</f>
        <v>0</v>
      </c>
      <c r="D84" t="str">
        <f t="array" aca="1" ref="D84" ca="1">IFERROR(INDEX('Calculate Respondents'!$D$3:$D$90,MATCH(1,(Main!$A84='Calculate Respondents'!$C$3:$C$90)*("Yes"='Calculate Respondents'!$D$3:$D$90),0)),"")</f>
        <v/>
      </c>
      <c r="E84" s="19" t="e">
        <f>IF(A84=(INDEX('Master Member List-member only'!$A$3:$F$98,MATCH((INDEX('Master Member List-common sort'!$A$2:$F$179,MATCH(Confidentiality!$B$11,'Master Member List-common sort'!$D$2:$D$179,0),1)),'Master Member List-member only'!$A$3:$A$98,0),4)),"Yes","")</f>
        <v>#N/A</v>
      </c>
      <c r="F84">
        <f ca="1">IFERROR(IF(($B$3-INT(INDEX('Calculate Respondents'!$B$3:$E$90,MATCH(A84,'Calculate Respondents'!$C$3:$C$90,0),4)))&lt;0,ABS($B$3-INT(INDEX('Calculate Respondents'!$B$3:$E$90,MATCH(A84,'Calculate Respondents'!$C$3:$C$90,0),4))),""),0)</f>
        <v>0</v>
      </c>
      <c r="H84" s="13"/>
    </row>
    <row r="85" spans="1:8" ht="14.4" x14ac:dyDescent="0.3">
      <c r="A85" s="12" t="s">
        <v>31</v>
      </c>
      <c r="B85" s="21" t="e">
        <f t="shared" ca="1" si="16"/>
        <v>#N/A</v>
      </c>
      <c r="C85">
        <f ca="1">IFERROR(INDEX('Calculate Respondents'!$B$3:$C$90,MATCH(A85,'Calculate Respondents'!$C$3:$C$90,0),2),0)</f>
        <v>0</v>
      </c>
      <c r="D85" t="str">
        <f t="array" aca="1" ref="D85" ca="1">IFERROR(INDEX('Calculate Respondents'!$D$3:$D$90,MATCH(1,(Main!$A85='Calculate Respondents'!$C$3:$C$90)*("Yes"='Calculate Respondents'!$D$3:$D$90),0)),"")</f>
        <v/>
      </c>
      <c r="E85" s="19" t="e">
        <f>IF(A85=(INDEX('Master Member List-member only'!$A$3:$F$98,MATCH((INDEX('Master Member List-common sort'!$A$2:$F$179,MATCH(Confidentiality!$B$11,'Master Member List-common sort'!$D$2:$D$179,0),1)),'Master Member List-member only'!$A$3:$A$98,0),4)),"Yes","")</f>
        <v>#N/A</v>
      </c>
      <c r="F85">
        <f ca="1">IFERROR(IF(($B$3-INT(INDEX('Calculate Respondents'!$B$3:$E$90,MATCH(A85,'Calculate Respondents'!$C$3:$C$90,0),4)))&lt;0,ABS($B$3-INT(INDEX('Calculate Respondents'!$B$3:$E$90,MATCH(A85,'Calculate Respondents'!$C$3:$C$90,0),4))),""),0)</f>
        <v>0</v>
      </c>
      <c r="H85" s="13"/>
    </row>
    <row r="86" spans="1:8" ht="14.4" x14ac:dyDescent="0.3">
      <c r="A86" s="12" t="s">
        <v>952</v>
      </c>
      <c r="B86" s="21" t="e">
        <f t="shared" ref="B86" ca="1" si="22">IF(C86&lt;&gt;0,(IF(D86&lt;&gt;"yes",-1,IF(E86="yes",3,1))),(IF(E86="Yes",2,0)))</f>
        <v>#N/A</v>
      </c>
      <c r="C86">
        <f ca="1">IFERROR(INDEX('Calculate Respondents'!$B$3:$C$90,MATCH(A86,'Calculate Respondents'!$C$3:$C$90,0),2),0)</f>
        <v>0</v>
      </c>
      <c r="D86" t="str">
        <f t="array" aca="1" ref="D86" ca="1">IFERROR(INDEX('Calculate Respondents'!$D$3:$D$90,MATCH(1,(Main!$A86='Calculate Respondents'!$C$3:$C$90)*("Yes"='Calculate Respondents'!$D$3:$D$90),0)),"")</f>
        <v/>
      </c>
      <c r="E86" s="19" t="e">
        <f>IF(A86=(INDEX('Master Member List-member only'!$A$3:$F$98,MATCH((INDEX('Master Member List-common sort'!$A$2:$F$179,MATCH(Confidentiality!$B$11,'Master Member List-common sort'!$D$2:$D$179,0),1)),'Master Member List-member only'!$A$3:$A$98,0),4)),"Yes","")</f>
        <v>#N/A</v>
      </c>
      <c r="F86">
        <f ca="1">IFERROR(IF(($B$3-INT(INDEX('Calculate Respondents'!$B$3:$E$90,MATCH(A86,'Calculate Respondents'!$C$3:$C$90,0),4)))&lt;0,ABS($B$3-INT(INDEX('Calculate Respondents'!$B$3:$E$90,MATCH(A86,'Calculate Respondents'!$C$3:$C$90,0),4))),""),0)</f>
        <v>0</v>
      </c>
      <c r="H86" s="13"/>
    </row>
    <row r="87" spans="1:8" ht="14.4" x14ac:dyDescent="0.3">
      <c r="A87" s="12" t="s">
        <v>161</v>
      </c>
      <c r="B87" s="21" t="e">
        <f t="shared" ca="1" si="16"/>
        <v>#N/A</v>
      </c>
      <c r="C87">
        <f ca="1">IFERROR(INDEX('Calculate Respondents'!$B$3:$C$90,MATCH(A87,'Calculate Respondents'!$C$3:$C$90,0),2),0)</f>
        <v>0</v>
      </c>
      <c r="D87" t="str">
        <f t="array" aca="1" ref="D87" ca="1">IFERROR(INDEX('Calculate Respondents'!$D$3:$D$90,MATCH(1,(Main!$A87='Calculate Respondents'!$C$3:$C$90)*("Yes"='Calculate Respondents'!$D$3:$D$90),0)),"")</f>
        <v/>
      </c>
      <c r="E87" s="19" t="e">
        <f>IF(A87=(INDEX('Master Member List-member only'!$A$3:$F$98,MATCH((INDEX('Master Member List-common sort'!$A$2:$F$179,MATCH(Confidentiality!$B$11,'Master Member List-common sort'!$D$2:$D$179,0),1)),'Master Member List-member only'!$A$3:$A$98,0),4)),"Yes","")</f>
        <v>#N/A</v>
      </c>
      <c r="F87">
        <f ca="1">IFERROR(IF(($B$3-INT(INDEX('Calculate Respondents'!$B$3:$E$90,MATCH(A87,'Calculate Respondents'!$C$3:$C$90,0),4)))&lt;0,ABS($B$3-INT(INDEX('Calculate Respondents'!$B$3:$E$90,MATCH(A87,'Calculate Respondents'!$C$3:$C$90,0),4))),""),0)</f>
        <v>0</v>
      </c>
      <c r="H87" s="13"/>
    </row>
    <row r="88" spans="1:8" ht="14.4" x14ac:dyDescent="0.3">
      <c r="A88" s="12" t="s">
        <v>1019</v>
      </c>
      <c r="B88" s="21" t="e">
        <f t="shared" ca="1" si="16"/>
        <v>#N/A</v>
      </c>
      <c r="C88">
        <f ca="1">IFERROR(INDEX('Calculate Respondents'!$B$3:$C$90,MATCH(A88,'Calculate Respondents'!$C$3:$C$90,0),2),0)</f>
        <v>0</v>
      </c>
      <c r="D88" t="str">
        <f t="array" aca="1" ref="D88" ca="1">IFERROR(INDEX('Calculate Respondents'!$D$3:$D$90,MATCH(1,(Main!$A88='Calculate Respondents'!$C$3:$C$90)*("Yes"='Calculate Respondents'!$D$3:$D$90),0)),"")</f>
        <v/>
      </c>
      <c r="E88" s="19" t="e">
        <f>IF(A88=(INDEX('Master Member List-member only'!$A$3:$F$98,MATCH((INDEX('Master Member List-common sort'!$A$2:$F$179,MATCH(Confidentiality!$B$11,'Master Member List-common sort'!$D$2:$D$179,0),1)),'Master Member List-member only'!$A$3:$A$98,0),4)),"Yes","")</f>
        <v>#N/A</v>
      </c>
      <c r="F88">
        <f ca="1">IFERROR(IF(($B$3-INT(INDEX('Calculate Respondents'!$B$3:$E$90,MATCH(A88,'Calculate Respondents'!$C$3:$C$90,0),4)))&lt;0,ABS($B$3-INT(INDEX('Calculate Respondents'!$B$3:$E$90,MATCH(A88,'Calculate Respondents'!$C$3:$C$90,0),4))),""),0)</f>
        <v>0</v>
      </c>
      <c r="H88" s="13"/>
    </row>
    <row r="89" spans="1:8" ht="14.4" x14ac:dyDescent="0.3">
      <c r="A89" s="12" t="s">
        <v>162</v>
      </c>
      <c r="B89" s="21" t="e">
        <f t="shared" ca="1" si="16"/>
        <v>#N/A</v>
      </c>
      <c r="C89">
        <f ca="1">IFERROR(INDEX('Calculate Respondents'!$B$3:$C$90,MATCH(A89,'Calculate Respondents'!$C$3:$C$90,0),2),0)</f>
        <v>0</v>
      </c>
      <c r="D89" t="str">
        <f t="array" aca="1" ref="D89" ca="1">IFERROR(INDEX('Calculate Respondents'!$D$3:$D$90,MATCH(1,(Main!$A89='Calculate Respondents'!$C$3:$C$90)*("Yes"='Calculate Respondents'!$D$3:$D$90),0)),"")</f>
        <v/>
      </c>
      <c r="E89" s="19" t="e">
        <f>IF(A89=(INDEX('Master Member List-member only'!$A$3:$F$98,MATCH((INDEX('Master Member List-common sort'!$A$2:$F$179,MATCH(Confidentiality!$B$11,'Master Member List-common sort'!$D$2:$D$179,0),1)),'Master Member List-member only'!$A$3:$A$98,0),4)),"Yes","")</f>
        <v>#N/A</v>
      </c>
      <c r="F89">
        <f ca="1">IFERROR(IF(($B$3-INT(INDEX('Calculate Respondents'!$B$3:$E$90,MATCH(A89,'Calculate Respondents'!$C$3:$C$90,0),4)))&lt;0,ABS($B$3-INT(INDEX('Calculate Respondents'!$B$3:$E$90,MATCH(A89,'Calculate Respondents'!$C$3:$C$90,0),4))),""),0)</f>
        <v>0</v>
      </c>
      <c r="H89" s="13"/>
    </row>
    <row r="90" spans="1:8" ht="14.4" x14ac:dyDescent="0.3">
      <c r="A90" s="12" t="s">
        <v>18</v>
      </c>
      <c r="B90" s="21" t="e">
        <f t="shared" ca="1" si="16"/>
        <v>#N/A</v>
      </c>
      <c r="C90">
        <f ca="1">IFERROR(INDEX('Calculate Respondents'!$B$3:$C$90,MATCH(A90,'Calculate Respondents'!$C$3:$C$90,0),2),0)</f>
        <v>0</v>
      </c>
      <c r="D90" t="str">
        <f t="array" aca="1" ref="D90" ca="1">IFERROR(INDEX('Calculate Respondents'!$D$3:$D$90,MATCH(1,(Main!$A90='Calculate Respondents'!$C$3:$C$90)*("Yes"='Calculate Respondents'!$D$3:$D$90),0)),"")</f>
        <v/>
      </c>
      <c r="E90" s="19" t="e">
        <f>IF(A90=(INDEX('Master Member List-member only'!$A$3:$F$98,MATCH((INDEX('Master Member List-common sort'!$A$2:$F$179,MATCH(Confidentiality!$B$11,'Master Member List-common sort'!$D$2:$D$179,0),1)),'Master Member List-member only'!$A$3:$A$98,0),4)),"Yes","")</f>
        <v>#N/A</v>
      </c>
      <c r="F90">
        <f ca="1">IFERROR(IF(($B$3-INT(INDEX('Calculate Respondents'!$B$3:$E$90,MATCH(A90,'Calculate Respondents'!$C$3:$C$90,0),4)))&lt;0,ABS($B$3-INT(INDEX('Calculate Respondents'!$B$3:$E$90,MATCH(A90,'Calculate Respondents'!$C$3:$C$90,0),4))),""),0)</f>
        <v>0</v>
      </c>
      <c r="H90" s="13"/>
    </row>
    <row r="91" spans="1:8" ht="14.4" x14ac:dyDescent="0.3">
      <c r="A91" s="12" t="s">
        <v>30</v>
      </c>
      <c r="B91" s="21" t="e">
        <f t="shared" ca="1" si="16"/>
        <v>#N/A</v>
      </c>
      <c r="C91">
        <f ca="1">IFERROR(INDEX('Calculate Respondents'!$B$3:$C$90,MATCH(A91,'Calculate Respondents'!$C$3:$C$90,0),2),0)</f>
        <v>0</v>
      </c>
      <c r="D91" t="str">
        <f t="array" aca="1" ref="D91" ca="1">IFERROR(INDEX('Calculate Respondents'!$D$3:$D$90,MATCH(1,(Main!$A91='Calculate Respondents'!$C$3:$C$90)*("Yes"='Calculate Respondents'!$D$3:$D$90),0)),"")</f>
        <v/>
      </c>
      <c r="E91" s="19" t="e">
        <f>IF(A91=(INDEX('Master Member List-member only'!$A$3:$F$98,MATCH((INDEX('Master Member List-common sort'!$A$2:$F$179,MATCH(Confidentiality!$B$11,'Master Member List-common sort'!$D$2:$D$179,0),1)),'Master Member List-member only'!$A$3:$A$98,0),4)),"Yes","")</f>
        <v>#N/A</v>
      </c>
      <c r="F91">
        <f ca="1">IFERROR(IF(($B$3-INT(INDEX('Calculate Respondents'!$B$3:$E$90,MATCH(A91,'Calculate Respondents'!$C$3:$C$90,0),4)))&lt;0,ABS($B$3-INT(INDEX('Calculate Respondents'!$B$3:$E$90,MATCH(A91,'Calculate Respondents'!$C$3:$C$90,0),4))),""),0)</f>
        <v>0</v>
      </c>
      <c r="H91" s="13"/>
    </row>
    <row r="92" spans="1:8" ht="14.4" x14ac:dyDescent="0.3">
      <c r="A92" s="12" t="s">
        <v>304</v>
      </c>
      <c r="B92" s="21" t="e">
        <f t="shared" ref="B92" ca="1" si="23">IF(C92&lt;&gt;0,(IF(D92&lt;&gt;"yes",-1,IF(E92="yes",3,1))),(IF(E92="Yes",2,0)))</f>
        <v>#N/A</v>
      </c>
      <c r="C92">
        <f ca="1">IFERROR(INDEX('Calculate Respondents'!$B$3:$C$90,MATCH(A92,'Calculate Respondents'!$C$3:$C$90,0),2),0)</f>
        <v>0</v>
      </c>
      <c r="D92" t="str">
        <f t="array" aca="1" ref="D92" ca="1">IFERROR(INDEX('Calculate Respondents'!$D$3:$D$90,MATCH(1,(Main!$A92='Calculate Respondents'!$C$3:$C$90)*("Yes"='Calculate Respondents'!$D$3:$D$90),0)),"")</f>
        <v/>
      </c>
      <c r="E92" s="19" t="e">
        <f>IF(A92=(INDEX('Master Member List-member only'!$A$3:$F$98,MATCH((INDEX('Master Member List-common sort'!$A$2:$F$179,MATCH(Confidentiality!$B$11,'Master Member List-common sort'!$D$2:$D$179,0),1)),'Master Member List-member only'!$A$3:$A$98,0),4)),"Yes","")</f>
        <v>#N/A</v>
      </c>
      <c r="F92">
        <f ca="1">IFERROR(IF(($B$3-INT(INDEX('Calculate Respondents'!$B$3:$E$90,MATCH(A92,'Calculate Respondents'!$C$3:$C$90,0),4)))&lt;0,ABS($B$3-INT(INDEX('Calculate Respondents'!$B$3:$E$90,MATCH(A92,'Calculate Respondents'!$C$3:$C$90,0),4))),""),0)</f>
        <v>0</v>
      </c>
      <c r="H92" s="13"/>
    </row>
    <row r="93" spans="1:8" ht="14.4" x14ac:dyDescent="0.3">
      <c r="A93" s="12" t="s">
        <v>164</v>
      </c>
      <c r="B93" s="21" t="e">
        <f t="shared" ca="1" si="16"/>
        <v>#N/A</v>
      </c>
      <c r="C93">
        <f ca="1">IFERROR(INDEX('Calculate Respondents'!$B$3:$C$90,MATCH(A93,'Calculate Respondents'!$C$3:$C$90,0),2),0)</f>
        <v>0</v>
      </c>
      <c r="D93" t="str">
        <f t="array" aca="1" ref="D93" ca="1">IFERROR(INDEX('Calculate Respondents'!$D$3:$D$90,MATCH(1,(Main!$A93='Calculate Respondents'!$C$3:$C$90)*("Yes"='Calculate Respondents'!$D$3:$D$90),0)),"")</f>
        <v/>
      </c>
      <c r="E93" s="19" t="e">
        <f>IF(A93=(INDEX('Master Member List-member only'!$A$3:$F$98,MATCH((INDEX('Master Member List-common sort'!$A$2:$F$179,MATCH(Confidentiality!$B$11,'Master Member List-common sort'!$D$2:$D$179,0),1)),'Master Member List-member only'!$A$3:$A$98,0),4)),"Yes","")</f>
        <v>#N/A</v>
      </c>
      <c r="F93">
        <f ca="1">IFERROR(IF(($B$3-INT(INDEX('Calculate Respondents'!$B$3:$E$90,MATCH(A93,'Calculate Respondents'!$C$3:$C$90,0),4)))&lt;0,ABS($B$3-INT(INDEX('Calculate Respondents'!$B$3:$E$90,MATCH(A93,'Calculate Respondents'!$C$3:$C$90,0),4))),""),0)</f>
        <v>0</v>
      </c>
      <c r="H93" s="15"/>
    </row>
    <row r="94" spans="1:8" ht="14.4" x14ac:dyDescent="0.3">
      <c r="A94" s="12" t="s">
        <v>1036</v>
      </c>
      <c r="B94" s="21" t="e">
        <f t="shared" ref="B94" ca="1" si="24">IF(C94&lt;&gt;0,(IF(D94&lt;&gt;"yes",-1,IF(E94="yes",3,1))),(IF(E94="Yes",2,0)))</f>
        <v>#N/A</v>
      </c>
      <c r="C94">
        <f ca="1">IFERROR(INDEX('Calculate Respondents'!$B$3:$C$90,MATCH(A94,'Calculate Respondents'!$C$3:$C$90,0),2),0)</f>
        <v>0</v>
      </c>
      <c r="D94" t="str">
        <f t="array" aca="1" ref="D94" ca="1">IFERROR(INDEX('Calculate Respondents'!$D$3:$D$90,MATCH(1,(Main!$A94='Calculate Respondents'!$C$3:$C$90)*("Yes"='Calculate Respondents'!$D$3:$D$90),0)),"")</f>
        <v/>
      </c>
      <c r="E94" s="19" t="e">
        <f>IF(A94=(INDEX('Master Member List-member only'!$A$3:$F$98,MATCH((INDEX('Master Member List-common sort'!$A$2:$F$179,MATCH(Confidentiality!$B$11,'Master Member List-common sort'!$D$2:$D$179,0),1)),'Master Member List-member only'!$A$3:$A$98,0),4)),"Yes","")</f>
        <v>#N/A</v>
      </c>
      <c r="F94">
        <f ca="1">IFERROR(IF(($B$3-INT(INDEX('Calculate Respondents'!$B$3:$E$90,MATCH(A94,'Calculate Respondents'!$C$3:$C$90,0),4)))&lt;0,ABS($B$3-INT(INDEX('Calculate Respondents'!$B$3:$E$90,MATCH(A94,'Calculate Respondents'!$C$3:$C$90,0),4))),""),0)</f>
        <v>0</v>
      </c>
      <c r="H94" s="15"/>
    </row>
    <row r="95" spans="1:8" ht="14.4" x14ac:dyDescent="0.3">
      <c r="A95" s="12" t="s">
        <v>8</v>
      </c>
      <c r="B95" s="21" t="e">
        <f t="shared" ca="1" si="16"/>
        <v>#N/A</v>
      </c>
      <c r="C95">
        <f ca="1">IFERROR(INDEX('Calculate Respondents'!$B$3:$C$90,MATCH(A95,'Calculate Respondents'!$C$3:$C$90,0),2),0)</f>
        <v>0</v>
      </c>
      <c r="D95" t="str">
        <f t="array" aca="1" ref="D95" ca="1">IFERROR(INDEX('Calculate Respondents'!$D$3:$D$90,MATCH(1,(Main!$A95='Calculate Respondents'!$C$3:$C$90)*("Yes"='Calculate Respondents'!$D$3:$D$90),0)),"")</f>
        <v/>
      </c>
      <c r="E95" s="19" t="e">
        <f>IF(A95=(INDEX('Master Member List-member only'!$A$3:$F$98,MATCH((INDEX('Master Member List-common sort'!$A$2:$F$179,MATCH(Confidentiality!$B$11,'Master Member List-common sort'!$D$2:$D$179,0),1)),'Master Member List-member only'!$A$3:$A$98,0),4)),"Yes","")</f>
        <v>#N/A</v>
      </c>
      <c r="F95">
        <f ca="1">IFERROR(IF(($B$3-INT(INDEX('Calculate Respondents'!$B$3:$E$90,MATCH(A95,'Calculate Respondents'!$C$3:$C$90,0),4)))&lt;0,ABS($B$3-INT(INDEX('Calculate Respondents'!$B$3:$E$90,MATCH(A95,'Calculate Respondents'!$C$3:$C$90,0),4))),""),0)</f>
        <v>0</v>
      </c>
      <c r="H95" s="13"/>
    </row>
    <row r="96" spans="1:8" ht="14.4" x14ac:dyDescent="0.3">
      <c r="A96" s="12" t="s">
        <v>166</v>
      </c>
      <c r="B96" s="21" t="e">
        <f t="shared" ref="B96:B111" ca="1" si="25">IF(C96&lt;&gt;0,(IF(D96&lt;&gt;"yes",-1,IF(E96="yes",3,1))),(IF(E96="Yes",2,0)))</f>
        <v>#N/A</v>
      </c>
      <c r="C96">
        <f ca="1">IFERROR(INDEX('Calculate Respondents'!$B$3:$C$90,MATCH(A96,'Calculate Respondents'!$C$3:$C$90,0),2),0)</f>
        <v>0</v>
      </c>
      <c r="D96" t="str">
        <f t="array" aca="1" ref="D96" ca="1">IFERROR(INDEX('Calculate Respondents'!$D$3:$D$90,MATCH(1,(Main!$A96='Calculate Respondents'!$C$3:$C$90)*("Yes"='Calculate Respondents'!$D$3:$D$90),0)),"")</f>
        <v/>
      </c>
      <c r="E96" s="19" t="e">
        <f>IF(A96=(INDEX('Master Member List-member only'!$A$3:$F$98,MATCH((INDEX('Master Member List-common sort'!$A$2:$F$179,MATCH(Confidentiality!$B$11,'Master Member List-common sort'!$D$2:$D$179,0),1)),'Master Member List-member only'!$A$3:$A$98,0),4)),"Yes","")</f>
        <v>#N/A</v>
      </c>
      <c r="F96">
        <f ca="1">IFERROR(IF(($B$3-INT(INDEX('Calculate Respondents'!$B$3:$E$90,MATCH(A96,'Calculate Respondents'!$C$3:$C$90,0),4)))&lt;0,ABS($B$3-INT(INDEX('Calculate Respondents'!$B$3:$E$90,MATCH(A96,'Calculate Respondents'!$C$3:$C$90,0),4))),""),0)</f>
        <v>0</v>
      </c>
      <c r="H96" s="13"/>
    </row>
    <row r="97" spans="1:8" ht="28.8" x14ac:dyDescent="0.3">
      <c r="A97" s="47" t="s">
        <v>172</v>
      </c>
      <c r="B97" s="28" t="s">
        <v>320</v>
      </c>
      <c r="C97">
        <f ca="1">IFERROR(INDEX('Calculate Respondents'!$B$3:$C$90,MATCH(A97,'Calculate Respondents'!$C$3:$C$90,0),2),0)</f>
        <v>0</v>
      </c>
      <c r="D97" t="str">
        <f t="array" aca="1" ref="D97" ca="1">IFERROR(INDEX('Calculate Respondents'!$D$3:$D$90,MATCH(1,(Main!$A97='Calculate Respondents'!$C$3:$C$90)*("Yes"='Calculate Respondents'!$D$3:$D$90),0)),"")</f>
        <v/>
      </c>
      <c r="E97" s="19" t="e">
        <f>IF(A97=(INDEX('Master Member List-member only'!$A$3:$F$98,MATCH((INDEX('Master Member List-common sort'!$A$2:$F$179,MATCH(Confidentiality!$B$11,'Master Member List-common sort'!$D$2:$D$179,0),1)),'Master Member List-member only'!$A$3:$A$98,0),4)),"Yes","")</f>
        <v>#N/A</v>
      </c>
      <c r="F97">
        <f ca="1">IFERROR(IF(($B$3-INT(INDEX('Calculate Respondents'!$B$3:$E$90,MATCH(A97,'Calculate Respondents'!$C$3:$C$90,0),4)))&lt;0,ABS($B$3-INT(INDEX('Calculate Respondents'!$B$3:$E$90,MATCH(A97,'Calculate Respondents'!$C$3:$C$90,0),4))),""),0)</f>
        <v>0</v>
      </c>
      <c r="H97" s="13"/>
    </row>
    <row r="98" spans="1:8" ht="14.4" x14ac:dyDescent="0.3">
      <c r="A98" s="12" t="s">
        <v>174</v>
      </c>
      <c r="B98" s="21" t="e">
        <f t="shared" ca="1" si="25"/>
        <v>#N/A</v>
      </c>
      <c r="C98">
        <f ca="1">IFERROR(INDEX('Calculate Respondents'!$B$3:$C$90,MATCH(A98,'Calculate Respondents'!$C$3:$C$90,0),2),0)</f>
        <v>0</v>
      </c>
      <c r="D98" t="str">
        <f t="array" aca="1" ref="D98" ca="1">IFERROR(INDEX('Calculate Respondents'!$D$3:$D$90,MATCH(1,(Main!$A98='Calculate Respondents'!$C$3:$C$90)*("Yes"='Calculate Respondents'!$D$3:$D$90),0)),"")</f>
        <v/>
      </c>
      <c r="E98" s="19" t="e">
        <f>IF(A98=(INDEX('Master Member List-member only'!$A$3:$F$98,MATCH((INDEX('Master Member List-common sort'!$A$2:$F$179,MATCH(Confidentiality!$B$11,'Master Member List-common sort'!$D$2:$D$179,0),1)),'Master Member List-member only'!$A$3:$A$98,0),4)),"Yes","")</f>
        <v>#N/A</v>
      </c>
      <c r="F98">
        <f ca="1">IFERROR(IF(($B$3-INT(INDEX('Calculate Respondents'!$B$3:$E$90,MATCH(A98,'Calculate Respondents'!$C$3:$C$90,0),4)))&lt;0,ABS($B$3-INT(INDEX('Calculate Respondents'!$B$3:$E$90,MATCH(A98,'Calculate Respondents'!$C$3:$C$90,0),4))),""),0)</f>
        <v>0</v>
      </c>
      <c r="H98" s="13"/>
    </row>
    <row r="99" spans="1:8" ht="14.4" x14ac:dyDescent="0.3">
      <c r="A99" s="12" t="s">
        <v>175</v>
      </c>
      <c r="B99" s="21" t="e">
        <f t="shared" ca="1" si="25"/>
        <v>#N/A</v>
      </c>
      <c r="C99">
        <f ca="1">IFERROR(INDEX('Calculate Respondents'!$B$3:$C$90,MATCH(A99,'Calculate Respondents'!$C$3:$C$90,0),2),0)</f>
        <v>0</v>
      </c>
      <c r="D99" t="str">
        <f t="array" aca="1" ref="D99" ca="1">IFERROR(INDEX('Calculate Respondents'!$D$3:$D$90,MATCH(1,(Main!$A99='Calculate Respondents'!$C$3:$C$90)*("Yes"='Calculate Respondents'!$D$3:$D$90),0)),"")</f>
        <v/>
      </c>
      <c r="E99" s="19" t="e">
        <f>IF(A99=(INDEX('Master Member List-member only'!$A$3:$F$98,MATCH((INDEX('Master Member List-common sort'!$A$2:$F$179,MATCH(Confidentiality!$B$11,'Master Member List-common sort'!$D$2:$D$179,0),1)),'Master Member List-member only'!$A$3:$A$98,0),4)),"Yes","")</f>
        <v>#N/A</v>
      </c>
      <c r="F99">
        <f ca="1">IFERROR(IF(($B$3-INT(INDEX('Calculate Respondents'!$B$3:$E$90,MATCH(A99,'Calculate Respondents'!$C$3:$C$90,0),4)))&lt;0,ABS($B$3-INT(INDEX('Calculate Respondents'!$B$3:$E$90,MATCH(A99,'Calculate Respondents'!$C$3:$C$90,0),4))),""),0)</f>
        <v>0</v>
      </c>
      <c r="H99" s="13"/>
    </row>
    <row r="100" spans="1:8" ht="14.4" x14ac:dyDescent="0.3">
      <c r="A100" s="12" t="s">
        <v>12</v>
      </c>
      <c r="B100" s="21" t="e">
        <f t="shared" ca="1" si="25"/>
        <v>#N/A</v>
      </c>
      <c r="C100">
        <f ca="1">IFERROR(INDEX('Calculate Respondents'!$B$3:$C$90,MATCH(A100,'Calculate Respondents'!$C$3:$C$90,0),2),0)</f>
        <v>0</v>
      </c>
      <c r="D100" t="str">
        <f t="array" aca="1" ref="D100" ca="1">IFERROR(INDEX('Calculate Respondents'!$D$3:$D$90,MATCH(1,(Main!$A100='Calculate Respondents'!$C$3:$C$90)*("Yes"='Calculate Respondents'!$D$3:$D$90),0)),"")</f>
        <v/>
      </c>
      <c r="E100" s="19" t="e">
        <f>IF(A100=(INDEX('Master Member List-member only'!$A$3:$F$98,MATCH((INDEX('Master Member List-common sort'!$A$2:$F$179,MATCH(Confidentiality!$B$11,'Master Member List-common sort'!$D$2:$D$179,0),1)),'Master Member List-member only'!$A$3:$A$98,0),4)),"Yes","")</f>
        <v>#N/A</v>
      </c>
      <c r="F100">
        <f ca="1">IFERROR(IF(($B$3-INT(INDEX('Calculate Respondents'!$B$3:$E$90,MATCH(A100,'Calculate Respondents'!$C$3:$C$90,0),4)))&lt;0,ABS($B$3-INT(INDEX('Calculate Respondents'!$B$3:$E$90,MATCH(A100,'Calculate Respondents'!$C$3:$C$90,0),4))),""),0)</f>
        <v>0</v>
      </c>
      <c r="H100" s="13"/>
    </row>
    <row r="101" spans="1:8" ht="14.4" x14ac:dyDescent="0.3">
      <c r="A101" s="12" t="s">
        <v>27</v>
      </c>
      <c r="B101" s="21" t="e">
        <f t="shared" ca="1" si="25"/>
        <v>#N/A</v>
      </c>
      <c r="C101">
        <f ca="1">IFERROR(INDEX('Calculate Respondents'!$B$3:$C$90,MATCH(A101,'Calculate Respondents'!$C$3:$C$90,0),2),0)</f>
        <v>0</v>
      </c>
      <c r="D101" t="str">
        <f t="array" aca="1" ref="D101" ca="1">IFERROR(INDEX('Calculate Respondents'!$D$3:$D$90,MATCH(1,(Main!$A101='Calculate Respondents'!$C$3:$C$90)*("Yes"='Calculate Respondents'!$D$3:$D$90),0)),"")</f>
        <v/>
      </c>
      <c r="E101" s="19" t="e">
        <f>IF(A101=(INDEX('Master Member List-member only'!$A$3:$F$98,MATCH((INDEX('Master Member List-common sort'!$A$2:$F$179,MATCH(Confidentiality!$B$11,'Master Member List-common sort'!$D$2:$D$179,0),1)),'Master Member List-member only'!$A$3:$A$98,0),4)),"Yes","")</f>
        <v>#N/A</v>
      </c>
      <c r="F101">
        <f ca="1">IFERROR(IF(($B$3-INT(INDEX('Calculate Respondents'!$B$3:$E$90,MATCH(A101,'Calculate Respondents'!$C$3:$C$90,0),4)))&lt;0,ABS($B$3-INT(INDEX('Calculate Respondents'!$B$3:$E$90,MATCH(A101,'Calculate Respondents'!$C$3:$C$90,0),4))),""),0)</f>
        <v>0</v>
      </c>
      <c r="H101" s="13"/>
    </row>
    <row r="102" spans="1:8" ht="28.8" x14ac:dyDescent="0.3">
      <c r="A102" s="12" t="s">
        <v>29</v>
      </c>
      <c r="B102" s="21" t="e">
        <f t="shared" ca="1" si="25"/>
        <v>#N/A</v>
      </c>
      <c r="C102">
        <f ca="1">IFERROR(INDEX('Calculate Respondents'!$B$3:$C$90,MATCH(A102,'Calculate Respondents'!$C$3:$C$90,0),2),0)</f>
        <v>0</v>
      </c>
      <c r="D102" t="str">
        <f t="array" aca="1" ref="D102" ca="1">IFERROR(INDEX('Calculate Respondents'!$D$3:$D$90,MATCH(1,(Main!$A102='Calculate Respondents'!$C$3:$C$90)*("Yes"='Calculate Respondents'!$D$3:$D$90),0)),"")</f>
        <v/>
      </c>
      <c r="E102" s="19" t="e">
        <f>IF(A102=(INDEX('Master Member List-member only'!$A$3:$F$98,MATCH((INDEX('Master Member List-common sort'!$A$2:$F$179,MATCH(Confidentiality!$B$11,'Master Member List-common sort'!$D$2:$D$179,0),1)),'Master Member List-member only'!$A$3:$A$98,0),4)),"Yes","")</f>
        <v>#N/A</v>
      </c>
      <c r="F102">
        <f ca="1">IFERROR(IF(($B$3-INT(INDEX('Calculate Respondents'!$B$3:$E$90,MATCH(A102,'Calculate Respondents'!$C$3:$C$90,0),4)))&lt;0,ABS($B$3-INT(INDEX('Calculate Respondents'!$B$3:$E$90,MATCH(A102,'Calculate Respondents'!$C$3:$C$90,0),4))),""),0)</f>
        <v>0</v>
      </c>
      <c r="H102" s="13"/>
    </row>
    <row r="103" spans="1:8" ht="14.4" x14ac:dyDescent="0.3">
      <c r="A103" s="12" t="s">
        <v>741</v>
      </c>
      <c r="B103" s="21" t="e">
        <f t="shared" ref="B103" ca="1" si="26">IF(C103&lt;&gt;0,(IF(D103&lt;&gt;"yes",-1,IF(E103="yes",3,1))),(IF(E103="Yes",2,0)))</f>
        <v>#N/A</v>
      </c>
      <c r="C103">
        <f ca="1">IFERROR(INDEX('Calculate Respondents'!$B$3:$C$90,MATCH(A103,'Calculate Respondents'!$C$3:$C$90,0),2),0)</f>
        <v>0</v>
      </c>
      <c r="D103" t="str">
        <f t="array" aca="1" ref="D103" ca="1">IFERROR(INDEX('Calculate Respondents'!$D$3:$D$90,MATCH(1,(Main!$A103='Calculate Respondents'!$C$3:$C$90)*("Yes"='Calculate Respondents'!$D$3:$D$90),0)),"")</f>
        <v/>
      </c>
      <c r="E103" s="19" t="e">
        <f>IF(A103=(INDEX('Master Member List-member only'!$A$3:$F$98,MATCH((INDEX('Master Member List-common sort'!$A$2:$F$179,MATCH(Confidentiality!$B$11,'Master Member List-common sort'!$D$2:$D$179,0),1)),'Master Member List-member only'!$A$3:$A$98,0),4)),"Yes","")</f>
        <v>#N/A</v>
      </c>
      <c r="F103">
        <f ca="1">IFERROR(IF(($B$3-INT(INDEX('Calculate Respondents'!$B$3:$E$90,MATCH(A103,'Calculate Respondents'!$C$3:$C$90,0),4)))&lt;0,ABS($B$3-INT(INDEX('Calculate Respondents'!$B$3:$E$90,MATCH(A103,'Calculate Respondents'!$C$3:$C$90,0),4))),""),0)</f>
        <v>0</v>
      </c>
      <c r="H103" s="13"/>
    </row>
    <row r="104" spans="1:8" ht="14.4" x14ac:dyDescent="0.3">
      <c r="A104" s="12" t="s">
        <v>23</v>
      </c>
      <c r="B104" s="21" t="s">
        <v>320</v>
      </c>
      <c r="C104">
        <f ca="1">IFERROR(INDEX('Calculate Respondents'!$B$3:$C$90,MATCH(A104,'Calculate Respondents'!$C$3:$C$90,0),2),0)</f>
        <v>0</v>
      </c>
      <c r="D104" t="str">
        <f t="array" aca="1" ref="D104" ca="1">IFERROR(INDEX('Calculate Respondents'!$D$3:$D$90,MATCH(1,(Main!$A104='Calculate Respondents'!$C$3:$C$90)*("Yes"='Calculate Respondents'!$D$3:$D$90),0)),"")</f>
        <v/>
      </c>
      <c r="E104" s="19" t="e">
        <f>IF(A104=(INDEX('Master Member List-member only'!$A$3:$F$98,MATCH((INDEX('Master Member List-common sort'!$A$2:$F$179,MATCH(Confidentiality!$B$11,'Master Member List-common sort'!$D$2:$D$179,0),1)),'Master Member List-member only'!$A$3:$A$98,0),4)),"Yes","")</f>
        <v>#N/A</v>
      </c>
      <c r="F104">
        <f ca="1">IFERROR(IF(($B$3-INT(INDEX('Calculate Respondents'!$B$3:$E$90,MATCH(A104,'Calculate Respondents'!$C$3:$C$90,0),4)))&lt;0,ABS($B$3-INT(INDEX('Calculate Respondents'!$B$3:$E$90,MATCH(A104,'Calculate Respondents'!$C$3:$C$90,0),4))),""),0)</f>
        <v>0</v>
      </c>
      <c r="H104" s="14"/>
    </row>
    <row r="105" spans="1:8" ht="14.4" x14ac:dyDescent="0.3">
      <c r="A105" s="47" t="s">
        <v>171</v>
      </c>
      <c r="B105" s="28" t="s">
        <v>320</v>
      </c>
      <c r="C105">
        <f ca="1">IFERROR(INDEX('Calculate Respondents'!$B$3:$C$90,MATCH(A105,'Calculate Respondents'!$C$3:$C$90,0),2),0)</f>
        <v>0</v>
      </c>
      <c r="D105" t="str">
        <f t="array" aca="1" ref="D105" ca="1">IFERROR(INDEX('Calculate Respondents'!$D$3:$D$90,MATCH(1,(Main!$A105='Calculate Respondents'!$C$3:$C$90)*("Yes"='Calculate Respondents'!$D$3:$D$90),0)),"")</f>
        <v/>
      </c>
      <c r="E105" s="19" t="e">
        <f>IF(A105=(INDEX('Master Member List-member only'!$A$3:$F$98,MATCH((INDEX('Master Member List-common sort'!$A$2:$F$179,MATCH(Confidentiality!$B$11,'Master Member List-common sort'!$D$2:$D$179,0),1)),'Master Member List-member only'!$A$3:$A$98,0),4)),"Yes","")</f>
        <v>#N/A</v>
      </c>
      <c r="F105">
        <f ca="1">IFERROR(IF(($B$3-INT(INDEX('Calculate Respondents'!$B$3:$E$90,MATCH(A105,'Calculate Respondents'!$C$3:$C$90,0),4)))&lt;0,ABS($B$3-INT(INDEX('Calculate Respondents'!$B$3:$E$90,MATCH(A105,'Calculate Respondents'!$C$3:$C$90,0),4))),""),0)</f>
        <v>0</v>
      </c>
      <c r="H105" s="13"/>
    </row>
    <row r="106" spans="1:8" ht="14.4" x14ac:dyDescent="0.3">
      <c r="A106" s="12" t="s">
        <v>182</v>
      </c>
      <c r="B106" s="21" t="e">
        <f t="shared" ca="1" si="25"/>
        <v>#N/A</v>
      </c>
      <c r="C106">
        <f ca="1">IFERROR(INDEX('Calculate Respondents'!$B$3:$C$90,MATCH(A106,'Calculate Respondents'!$C$3:$C$90,0),2),0)</f>
        <v>0</v>
      </c>
      <c r="D106" t="str">
        <f t="array" aca="1" ref="D106" ca="1">IFERROR(INDEX('Calculate Respondents'!$D$3:$D$90,MATCH(1,(Main!$A106='Calculate Respondents'!$C$3:$C$90)*("Yes"='Calculate Respondents'!$D$3:$D$90),0)),"")</f>
        <v/>
      </c>
      <c r="E106" s="19" t="e">
        <f>IF(A106=(INDEX('Master Member List-member only'!$A$3:$F$98,MATCH((INDEX('Master Member List-common sort'!$A$2:$F$179,MATCH(Confidentiality!$B$11,'Master Member List-common sort'!$D$2:$D$179,0),1)),'Master Member List-member only'!$A$3:$A$98,0),4)),"Yes","")</f>
        <v>#N/A</v>
      </c>
      <c r="F106">
        <f ca="1">IFERROR(IF(($B$3-INT(INDEX('Calculate Respondents'!$B$3:$E$90,MATCH(A106,'Calculate Respondents'!$C$3:$C$90,0),4)))&lt;0,ABS($B$3-INT(INDEX('Calculate Respondents'!$B$3:$E$90,MATCH(A106,'Calculate Respondents'!$C$3:$C$90,0),4))),""),0)</f>
        <v>0</v>
      </c>
      <c r="H106" s="15"/>
    </row>
    <row r="107" spans="1:8" ht="14.4" x14ac:dyDescent="0.3">
      <c r="A107" s="12" t="s">
        <v>1015</v>
      </c>
      <c r="B107" s="21" t="e">
        <f t="shared" ref="B107" ca="1" si="27">IF(C107&lt;&gt;0,(IF(D107&lt;&gt;"yes",-1,IF(E107="yes",3,1))),(IF(E107="Yes",2,0)))</f>
        <v>#N/A</v>
      </c>
      <c r="C107">
        <f ca="1">IFERROR(INDEX('Calculate Respondents'!$B$3:$C$90,MATCH(A107,'Calculate Respondents'!$C$3:$C$90,0),2),0)</f>
        <v>0</v>
      </c>
      <c r="D107" t="str">
        <f t="array" aca="1" ref="D107" ca="1">IFERROR(INDEX('Calculate Respondents'!$D$3:$D$90,MATCH(1,(Main!$A107='Calculate Respondents'!$C$3:$C$90)*("Yes"='Calculate Respondents'!$D$3:$D$90),0)),"")</f>
        <v/>
      </c>
      <c r="E107" s="19" t="e">
        <f>IF(A107=(INDEX('Master Member List-member only'!$A$3:$F$98,MATCH((INDEX('Master Member List-common sort'!$A$2:$F$179,MATCH(Confidentiality!$B$11,'Master Member List-common sort'!$D$2:$D$179,0),1)),'Master Member List-member only'!$A$3:$A$98,0),4)),"Yes","")</f>
        <v>#N/A</v>
      </c>
      <c r="F107">
        <f ca="1">IFERROR(IF(($B$3-INT(INDEX('Calculate Respondents'!$B$3:$E$90,MATCH(A107,'Calculate Respondents'!$C$3:$C$90,0),4)))&lt;0,ABS($B$3-INT(INDEX('Calculate Respondents'!$B$3:$E$90,MATCH(A107,'Calculate Respondents'!$C$3:$C$90,0),4))),""),0)</f>
        <v>0</v>
      </c>
      <c r="H107" s="15"/>
    </row>
    <row r="108" spans="1:8" ht="14.4" x14ac:dyDescent="0.3">
      <c r="A108" s="47" t="s">
        <v>184</v>
      </c>
      <c r="B108" s="28" t="s">
        <v>320</v>
      </c>
      <c r="C108">
        <f ca="1">IFERROR(INDEX('Calculate Respondents'!$B$3:$C$90,MATCH(A108,'Calculate Respondents'!$C$3:$C$90,0),2),0)</f>
        <v>0</v>
      </c>
      <c r="D108" t="str">
        <f t="array" aca="1" ref="D108" ca="1">IFERROR(INDEX('Calculate Respondents'!$D$3:$D$90,MATCH(1,(Main!$A108='Calculate Respondents'!$C$3:$C$90)*("Yes"='Calculate Respondents'!$D$3:$D$90),0)),"")</f>
        <v/>
      </c>
      <c r="E108" s="19" t="e">
        <f>IF(A108=(INDEX('Master Member List-member only'!$A$3:$F$98,MATCH((INDEX('Master Member List-common sort'!$A$2:$F$179,MATCH(Confidentiality!$B$11,'Master Member List-common sort'!$D$2:$D$179,0),1)),'Master Member List-member only'!$A$3:$A$98,0),4)),"Yes","")</f>
        <v>#N/A</v>
      </c>
      <c r="F108">
        <f ca="1">IFERROR(IF(($B$3-INT(INDEX('Calculate Respondents'!$B$3:$E$90,MATCH(A108,'Calculate Respondents'!$C$3:$C$90,0),4)))&lt;0,ABS($B$3-INT(INDEX('Calculate Respondents'!$B$3:$E$90,MATCH(A108,'Calculate Respondents'!$C$3:$C$90,0),4))),""),0)</f>
        <v>0</v>
      </c>
      <c r="H108" s="13"/>
    </row>
    <row r="109" spans="1:8" ht="14.4" x14ac:dyDescent="0.3">
      <c r="A109" s="12" t="s">
        <v>185</v>
      </c>
      <c r="B109" s="21" t="e">
        <f t="shared" ca="1" si="25"/>
        <v>#N/A</v>
      </c>
      <c r="C109">
        <f ca="1">IFERROR(INDEX('Calculate Respondents'!$B$3:$C$90,MATCH(A109,'Calculate Respondents'!$C$3:$C$90,0),2),0)</f>
        <v>0</v>
      </c>
      <c r="D109" t="str">
        <f t="array" aca="1" ref="D109" ca="1">IFERROR(INDEX('Calculate Respondents'!$D$3:$D$90,MATCH(1,(Main!$A109='Calculate Respondents'!$C$3:$C$90)*("Yes"='Calculate Respondents'!$D$3:$D$90),0)),"")</f>
        <v/>
      </c>
      <c r="E109" s="19" t="e">
        <f>IF(A109=(INDEX('Master Member List-member only'!$A$3:$F$98,MATCH((INDEX('Master Member List-common sort'!$A$2:$F$179,MATCH(Confidentiality!$B$11,'Master Member List-common sort'!$D$2:$D$179,0),1)),'Master Member List-member only'!$A$3:$A$98,0),4)),"Yes","")</f>
        <v>#N/A</v>
      </c>
      <c r="F109">
        <f ca="1">IFERROR(IF(($B$3-INT(INDEX('Calculate Respondents'!$B$3:$E$90,MATCH(A109,'Calculate Respondents'!$C$3:$C$90,0),4)))&lt;0,ABS($B$3-INT(INDEX('Calculate Respondents'!$B$3:$E$90,MATCH(A109,'Calculate Respondents'!$C$3:$C$90,0),4))),""),0)</f>
        <v>0</v>
      </c>
      <c r="H109" s="13"/>
    </row>
    <row r="110" spans="1:8" ht="14.4" x14ac:dyDescent="0.3">
      <c r="A110" s="12" t="s">
        <v>993</v>
      </c>
      <c r="B110" s="21" t="e">
        <f t="shared" ref="B110" ca="1" si="28">IF(C110&lt;&gt;0,(IF(D110&lt;&gt;"yes",-1,IF(E110="yes",3,1))),(IF(E110="Yes",2,0)))</f>
        <v>#N/A</v>
      </c>
      <c r="C110">
        <f ca="1">IFERROR(INDEX('Calculate Respondents'!$B$3:$C$90,MATCH(A110,'Calculate Respondents'!$C$3:$C$90,0),2),0)</f>
        <v>0</v>
      </c>
      <c r="D110" t="str">
        <f t="array" aca="1" ref="D110" ca="1">IFERROR(INDEX('Calculate Respondents'!$D$3:$D$90,MATCH(1,(Main!$A110='Calculate Respondents'!$C$3:$C$90)*("Yes"='Calculate Respondents'!$D$3:$D$90),0)),"")</f>
        <v/>
      </c>
      <c r="E110" s="19" t="e">
        <f>IF(A110=(INDEX('Master Member List-member only'!$A$3:$F$98,MATCH((INDEX('Master Member List-common sort'!$A$2:$F$179,MATCH(Confidentiality!$B$11,'Master Member List-common sort'!$D$2:$D$179,0),1)),'Master Member List-member only'!$A$3:$A$98,0),4)),"Yes","")</f>
        <v>#N/A</v>
      </c>
      <c r="F110">
        <f ca="1">IFERROR(IF(($B$3-INT(INDEX('Calculate Respondents'!$B$3:$E$90,MATCH(A110,'Calculate Respondents'!$C$3:$C$90,0),4)))&lt;0,ABS($B$3-INT(INDEX('Calculate Respondents'!$B$3:$E$90,MATCH(A110,'Calculate Respondents'!$C$3:$C$90,0),4))),""),0)</f>
        <v>0</v>
      </c>
      <c r="H110" s="13"/>
    </row>
    <row r="111" spans="1:8" ht="14.4" x14ac:dyDescent="0.3">
      <c r="A111" s="12" t="s">
        <v>15</v>
      </c>
      <c r="B111" s="21" t="e">
        <f t="shared" ca="1" si="25"/>
        <v>#N/A</v>
      </c>
      <c r="C111">
        <f ca="1">IFERROR(INDEX('Calculate Respondents'!$B$3:$C$90,MATCH(A111,'Calculate Respondents'!$C$3:$C$90,0),2),0)</f>
        <v>0</v>
      </c>
      <c r="D111" t="str">
        <f t="array" aca="1" ref="D111" ca="1">IFERROR(INDEX('Calculate Respondents'!$D$3:$D$90,MATCH(1,(Main!$A111='Calculate Respondents'!$C$3:$C$90)*("Yes"='Calculate Respondents'!$D$3:$D$90),0)),"")</f>
        <v/>
      </c>
      <c r="E111" s="19" t="e">
        <f>IF(A111=(INDEX('Master Member List-member only'!$A$3:$F$98,MATCH((INDEX('Master Member List-common sort'!$A$2:$F$179,MATCH(Confidentiality!$B$11,'Master Member List-common sort'!$D$2:$D$179,0),1)),'Master Member List-member only'!$A$3:$A$98,0),4)),"Yes","")</f>
        <v>#N/A</v>
      </c>
      <c r="F111">
        <f ca="1">IFERROR(IF(($B$3-INT(INDEX('Calculate Respondents'!$B$3:$E$90,MATCH(A111,'Calculate Respondents'!$C$3:$C$90,0),4)))&lt;0,ABS($B$3-INT(INDEX('Calculate Respondents'!$B$3:$E$90,MATCH(A111,'Calculate Respondents'!$C$3:$C$90,0),4))),""),0)</f>
        <v>0</v>
      </c>
      <c r="H111" s="13"/>
    </row>
    <row r="112" spans="1:8" ht="14.4" x14ac:dyDescent="0.3">
      <c r="A112" s="16" t="s">
        <v>284</v>
      </c>
      <c r="B112" s="22">
        <f ca="1">COUNTIF(B5:B111,"1")+COUNTIF(B5:B111,"3")+COUNTIF(B5:B111,"-1")</f>
        <v>0</v>
      </c>
      <c r="C112" s="22"/>
      <c r="D112" s="22"/>
      <c r="E112"/>
      <c r="H112" s="13"/>
    </row>
    <row r="113" spans="1:8" ht="14.4" x14ac:dyDescent="0.3">
      <c r="A113" s="16" t="s">
        <v>285</v>
      </c>
      <c r="B113" s="22">
        <f t="shared" ref="B113" ca="1" si="29">COUNTIF(B5:B111,"&lt;&gt;na")</f>
        <v>93</v>
      </c>
      <c r="C113" s="22"/>
      <c r="D113" s="22"/>
      <c r="E113"/>
      <c r="H113" s="13"/>
    </row>
    <row r="114" spans="1:8" ht="14.4" x14ac:dyDescent="0.3">
      <c r="A114" s="16" t="s">
        <v>286</v>
      </c>
      <c r="B114" s="22">
        <f ca="1">COUNTIF(B5:B111,"-1")</f>
        <v>0</v>
      </c>
      <c r="C114" s="22"/>
      <c r="D114" s="22"/>
      <c r="E114"/>
    </row>
    <row r="115" spans="1:8" ht="14.4" x14ac:dyDescent="0.3">
      <c r="A115" s="17" t="s">
        <v>287</v>
      </c>
    </row>
    <row r="116" spans="1:8" ht="14.4" x14ac:dyDescent="0.3">
      <c r="A116" s="17" t="s">
        <v>288</v>
      </c>
    </row>
  </sheetData>
  <sheetProtection sheet="1" objects="1" scenarios="1"/>
  <sortState xmlns:xlrd2="http://schemas.microsoft.com/office/spreadsheetml/2017/richdata2" ref="A6:E98">
    <sortCondition ref="A5"/>
  </sortState>
  <conditionalFormatting sqref="B5:B8 B64:B72 B23:B27 B29:B42 B108:B111 B74:B93 B106 B13:B18 B44 B47:B62 B95:B104 B10:B11 B20">
    <cfRule type="cellIs" dxfId="15" priority="39" operator="equal">
      <formula>3</formula>
    </cfRule>
  </conditionalFormatting>
  <conditionalFormatting sqref="B63">
    <cfRule type="cellIs" dxfId="14" priority="37" operator="equal">
      <formula>3</formula>
    </cfRule>
  </conditionalFormatting>
  <conditionalFormatting sqref="B73">
    <cfRule type="cellIs" dxfId="13" priority="35" operator="equal">
      <formula>3</formula>
    </cfRule>
  </conditionalFormatting>
  <conditionalFormatting sqref="B22">
    <cfRule type="cellIs" dxfId="12" priority="33" operator="equal">
      <formula>3</formula>
    </cfRule>
  </conditionalFormatting>
  <conditionalFormatting sqref="B28">
    <cfRule type="cellIs" dxfId="11" priority="29" operator="equal">
      <formula>3</formula>
    </cfRule>
  </conditionalFormatting>
  <conditionalFormatting sqref="B107">
    <cfRule type="cellIs" dxfId="10" priority="27" operator="equal">
      <formula>3</formula>
    </cfRule>
  </conditionalFormatting>
  <conditionalFormatting sqref="B105">
    <cfRule type="cellIs" dxfId="9" priority="25" operator="equal">
      <formula>3</formula>
    </cfRule>
  </conditionalFormatting>
  <conditionalFormatting sqref="B12">
    <cfRule type="cellIs" dxfId="8" priority="23" operator="equal">
      <formula>3</formula>
    </cfRule>
  </conditionalFormatting>
  <conditionalFormatting sqref="B43">
    <cfRule type="cellIs" dxfId="7" priority="21" operator="equal">
      <formula>3</formula>
    </cfRule>
  </conditionalFormatting>
  <conditionalFormatting sqref="B45">
    <cfRule type="cellIs" dxfId="6" priority="19" operator="equal">
      <formula>3</formula>
    </cfRule>
  </conditionalFormatting>
  <conditionalFormatting sqref="B94">
    <cfRule type="cellIs" dxfId="5" priority="17" operator="equal">
      <formula>3</formula>
    </cfRule>
  </conditionalFormatting>
  <conditionalFormatting sqref="B9">
    <cfRule type="cellIs" dxfId="4" priority="13" operator="equal">
      <formula>3</formula>
    </cfRule>
  </conditionalFormatting>
  <conditionalFormatting sqref="B21">
    <cfRule type="cellIs" dxfId="3" priority="9" operator="equal">
      <formula>3</formula>
    </cfRule>
  </conditionalFormatting>
  <conditionalFormatting sqref="B46">
    <cfRule type="cellIs" dxfId="2" priority="7" operator="equal">
      <formula>3</formula>
    </cfRule>
  </conditionalFormatting>
  <conditionalFormatting sqref="B4">
    <cfRule type="cellIs" dxfId="1" priority="5" operator="equal">
      <formula>3</formula>
    </cfRule>
  </conditionalFormatting>
  <conditionalFormatting sqref="B19">
    <cfRule type="cellIs" dxfId="0" priority="1" operator="equal">
      <formula>3</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40" id="{2A1757C9-786D-4D63-986E-FC5FFC3EC6E0}">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B108:B111 B5:B8 B64:B72 B74:B93 B23:B27 B29:B42 B106 B13:B18 B44 B47:B62 B95:B104 B10:B11 B20</xm:sqref>
        </x14:conditionalFormatting>
        <x14:conditionalFormatting xmlns:xm="http://schemas.microsoft.com/office/excel/2006/main">
          <x14:cfRule type="iconSet" priority="38" id="{7FB78954-999E-491F-A3EA-7B93CD9E97A2}">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B63</xm:sqref>
        </x14:conditionalFormatting>
        <x14:conditionalFormatting xmlns:xm="http://schemas.microsoft.com/office/excel/2006/main">
          <x14:cfRule type="iconSet" priority="36" id="{7734913D-F5AD-42D9-BF59-A0AD6F5E8064}">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B73</xm:sqref>
        </x14:conditionalFormatting>
        <x14:conditionalFormatting xmlns:xm="http://schemas.microsoft.com/office/excel/2006/main">
          <x14:cfRule type="iconSet" priority="34" id="{96236DC8-4A7C-4640-B3BF-ADA30E162D74}">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B22</xm:sqref>
        </x14:conditionalFormatting>
        <x14:conditionalFormatting xmlns:xm="http://schemas.microsoft.com/office/excel/2006/main">
          <x14:cfRule type="iconSet" priority="30" id="{4AA22A0A-8D5C-4C7E-B15D-BFF6499B983D}">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B28</xm:sqref>
        </x14:conditionalFormatting>
        <x14:conditionalFormatting xmlns:xm="http://schemas.microsoft.com/office/excel/2006/main">
          <x14:cfRule type="iconSet" priority="28" id="{017499FE-A5CF-4923-83E6-8B55153139E4}">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B107</xm:sqref>
        </x14:conditionalFormatting>
        <x14:conditionalFormatting xmlns:xm="http://schemas.microsoft.com/office/excel/2006/main">
          <x14:cfRule type="iconSet" priority="26" id="{43C2E640-E361-4AA0-A231-7E21FA84D2D5}">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B105</xm:sqref>
        </x14:conditionalFormatting>
        <x14:conditionalFormatting xmlns:xm="http://schemas.microsoft.com/office/excel/2006/main">
          <x14:cfRule type="iconSet" priority="24" id="{19F2FFDB-5AB1-4E39-8A3F-0B473B63832D}">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B12</xm:sqref>
        </x14:conditionalFormatting>
        <x14:conditionalFormatting xmlns:xm="http://schemas.microsoft.com/office/excel/2006/main">
          <x14:cfRule type="iconSet" priority="22" id="{91380F1C-7EBB-4CF6-9601-57E7DD1B50AE}">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B43</xm:sqref>
        </x14:conditionalFormatting>
        <x14:conditionalFormatting xmlns:xm="http://schemas.microsoft.com/office/excel/2006/main">
          <x14:cfRule type="iconSet" priority="20" id="{3B9D7C2A-55CF-4AAA-AB12-DCDB5335BBB2}">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B45</xm:sqref>
        </x14:conditionalFormatting>
        <x14:conditionalFormatting xmlns:xm="http://schemas.microsoft.com/office/excel/2006/main">
          <x14:cfRule type="iconSet" priority="18" id="{D30DC0C4-8F49-460B-928F-28CAA7C677EF}">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B94</xm:sqref>
        </x14:conditionalFormatting>
        <x14:conditionalFormatting xmlns:xm="http://schemas.microsoft.com/office/excel/2006/main">
          <x14:cfRule type="iconSet" priority="14" id="{FBCDDC91-AC40-4471-960B-BB7C3A814CDC}">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B9</xm:sqref>
        </x14:conditionalFormatting>
        <x14:conditionalFormatting xmlns:xm="http://schemas.microsoft.com/office/excel/2006/main">
          <x14:cfRule type="iconSet" priority="10" id="{21A42479-5F0B-43D1-8F3E-7C6AEC3A4635}">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B21</xm:sqref>
        </x14:conditionalFormatting>
        <x14:conditionalFormatting xmlns:xm="http://schemas.microsoft.com/office/excel/2006/main">
          <x14:cfRule type="iconSet" priority="8" id="{9C60F567-53F2-4345-9383-A20AEE835297}">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B46</xm:sqref>
        </x14:conditionalFormatting>
        <x14:conditionalFormatting xmlns:xm="http://schemas.microsoft.com/office/excel/2006/main">
          <x14:cfRule type="iconSet" priority="6" id="{6E8F4E7A-2D72-4D5D-A68D-1F75BC2E083D}">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B4</xm:sqref>
        </x14:conditionalFormatting>
        <x14:conditionalFormatting xmlns:xm="http://schemas.microsoft.com/office/excel/2006/main">
          <x14:cfRule type="iconSet" priority="2" id="{BD590B54-7702-410F-BB65-CB94073BBCDB}">
            <x14:iconSet iconSet="4TrafficLights" showValue="0" custom="1">
              <x14:cfvo type="percent">
                <xm:f>0</xm:f>
              </x14:cfvo>
              <x14:cfvo type="num">
                <xm:f>0</xm:f>
              </x14:cfvo>
              <x14:cfvo type="num">
                <xm:f>1</xm:f>
              </x14:cfvo>
              <x14:cfvo type="num">
                <xm:f>2</xm:f>
              </x14:cfvo>
              <x14:cfIcon iconSet="4TrafficLights" iconId="0"/>
              <x14:cfIcon iconSet="3TrafficLights1" iconId="0"/>
              <x14:cfIcon iconSet="3TrafficLights1" iconId="2"/>
              <x14:cfIcon iconSet="3Flags" iconId="2"/>
            </x14:iconSet>
          </x14:cfRule>
          <xm:sqref>B19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0"/>
  <sheetViews>
    <sheetView workbookViewId="0">
      <selection activeCell="A38" sqref="A38"/>
    </sheetView>
  </sheetViews>
  <sheetFormatPr defaultColWidth="9.09765625" defaultRowHeight="12.75" x14ac:dyDescent="0.25"/>
  <cols>
    <col min="1" max="1" width="49.69921875" style="36" bestFit="1" customWidth="1"/>
    <col min="2" max="3" width="49.69921875" style="36" customWidth="1"/>
    <col min="4" max="4" width="43.296875" style="36" customWidth="1"/>
    <col min="5" max="5" width="16.69921875" style="36" customWidth="1"/>
    <col min="6" max="16384" width="9.09765625" style="36"/>
  </cols>
  <sheetData>
    <row r="1" spans="1:5" s="31" customFormat="1" ht="32.299999999999997" customHeight="1" x14ac:dyDescent="0.25">
      <c r="A1" s="31" t="s">
        <v>0</v>
      </c>
      <c r="B1" s="32" t="s">
        <v>289</v>
      </c>
      <c r="C1" s="32" t="s">
        <v>289</v>
      </c>
      <c r="D1" s="33" t="s">
        <v>308</v>
      </c>
    </row>
    <row r="2" spans="1:5" s="31" customFormat="1" x14ac:dyDescent="0.25">
      <c r="A2" s="31" t="s">
        <v>1</v>
      </c>
      <c r="B2" s="32" t="s">
        <v>290</v>
      </c>
      <c r="C2" s="32" t="s">
        <v>291</v>
      </c>
      <c r="D2" s="31" t="s">
        <v>2</v>
      </c>
      <c r="E2" s="31" t="s">
        <v>740</v>
      </c>
    </row>
    <row r="3" spans="1:5" x14ac:dyDescent="0.25">
      <c r="A3" s="34" t="str">
        <f ca="1">IF(ISREF(INDIRECT(References!D2)),INDIRECT(References!D2),"")</f>
        <v>Yes</v>
      </c>
      <c r="B3" s="35" t="e">
        <f ca="1">INDEX('Master Member List-common sort'!$A$2:$F$258,MATCH($A3,'Master Member List-common sort'!$D$2:$D$258,0),1)</f>
        <v>#N/A</v>
      </c>
      <c r="C3" s="35" t="e">
        <f ca="1">INDEX('Master Member List-member only'!$A$3:$F$152,(MATCH(B3,'Master Member List-member only'!$A$3:$A$152,0)),4)</f>
        <v>#N/A</v>
      </c>
      <c r="D3" s="36" t="str">
        <f ca="1">IF(ISREF(INDIRECT(References!E2)),INDIRECT(References!E2),"")</f>
        <v>Our company criteria are influenced by the NATF Criteria (please provide any details in the comment field)</v>
      </c>
      <c r="E3" s="36" t="str">
        <f ca="1">IF(ISREF(INDIRECT(References!F2)),INDIRECT(References!F2),"")</f>
        <v>Jun 15, 2021 12:00:07 pm</v>
      </c>
    </row>
    <row r="4" spans="1:5" x14ac:dyDescent="0.25">
      <c r="A4" s="34" t="str">
        <f ca="1">IF(ISREF(INDIRECT(References!D3)),INDIRECT(References!D3),"")</f>
        <v>No</v>
      </c>
      <c r="B4" s="35" t="e">
        <f ca="1">INDEX('Master Member List-common sort'!$A$2:$F$258,MATCH($A4,'Master Member List-common sort'!$D$2:$D$258,0),1)</f>
        <v>#N/A</v>
      </c>
      <c r="C4" s="35" t="e">
        <f ca="1">INDEX('Master Member List-member only'!$A$3:$F$152,(MATCH(B4,'Master Member List-member only'!$A$3:$A$152,0)),4)</f>
        <v>#N/A</v>
      </c>
      <c r="D4" s="36">
        <f ca="1">IF(ISREF(INDIRECT(References!E3)),INDIRECT(References!E3),"")</f>
        <v>0</v>
      </c>
      <c r="E4" s="36" t="str">
        <f ca="1">IF(ISREF(INDIRECT(References!F3)),INDIRECT(References!F3),"")</f>
        <v>Jun 15, 2021 5:09:03 pm</v>
      </c>
    </row>
    <row r="5" spans="1:5" x14ac:dyDescent="0.25">
      <c r="A5" s="34" t="str">
        <f ca="1">IF(ISREF(INDIRECT(References!D4)),INDIRECT(References!D4),"")</f>
        <v>No</v>
      </c>
      <c r="B5" s="35" t="e">
        <f ca="1">INDEX('Master Member List-common sort'!$A$2:$F$258,MATCH($A5,'Master Member List-common sort'!$D$2:$D$258,0),1)</f>
        <v>#N/A</v>
      </c>
      <c r="C5" s="35" t="e">
        <f ca="1">INDEX('Master Member List-member only'!$A$3:$F$152,(MATCH(B5,'Master Member List-member only'!$A$3:$A$152,0)),4)</f>
        <v>#N/A</v>
      </c>
      <c r="D5" s="36">
        <f ca="1">IF(ISREF(INDIRECT(References!E4)),INDIRECT(References!E4),"")</f>
        <v>0</v>
      </c>
      <c r="E5" s="36" t="str">
        <f ca="1">IF(ISREF(INDIRECT(References!F4)),INDIRECT(References!F4),"")</f>
        <v>Jun 15, 2021 6:09:25 pm</v>
      </c>
    </row>
    <row r="6" spans="1:5" x14ac:dyDescent="0.25">
      <c r="A6" s="34" t="str">
        <f ca="1">IF(ISREF(INDIRECT(References!D5)),INDIRECT(References!D5),"")</f>
        <v>Yes</v>
      </c>
      <c r="B6" s="35" t="e">
        <f ca="1">INDEX('Master Member List-common sort'!$A$2:$F$258,MATCH($A6,'Master Member List-common sort'!$D$2:$D$258,0),1)</f>
        <v>#N/A</v>
      </c>
      <c r="C6" s="35" t="e">
        <f ca="1">INDEX('Master Member List-member only'!$A$3:$F$152,(MATCH(B6,'Master Member List-member only'!$A$3:$A$152,0)),4)</f>
        <v>#N/A</v>
      </c>
      <c r="D6" s="36" t="str">
        <f ca="1">IF(ISREF(INDIRECT(References!E5)),INDIRECT(References!E5),"")</f>
        <v>Our company criteria are influenced by the NATF Criteria (please provide any details in the comment field)</v>
      </c>
      <c r="E6" s="36" t="str">
        <f ca="1">IF(ISREF(INDIRECT(References!F5)),INDIRECT(References!F5),"")</f>
        <v>Jun 15, 2021 8:35:44 pm</v>
      </c>
    </row>
    <row r="7" spans="1:5" x14ac:dyDescent="0.25">
      <c r="A7" s="34" t="str">
        <f ca="1">IF(ISREF(INDIRECT(References!D6)),INDIRECT(References!D6),"")</f>
        <v>Yes</v>
      </c>
      <c r="B7" s="35" t="e">
        <f ca="1">INDEX('Master Member List-common sort'!$A$2:$F$258,MATCH($A7,'Master Member List-common sort'!$D$2:$D$258,0),1)</f>
        <v>#N/A</v>
      </c>
      <c r="C7" s="35" t="e">
        <f ca="1">INDEX('Master Member List-member only'!$A$3:$F$152,(MATCH(B7,'Master Member List-member only'!$A$3:$A$152,0)),4)</f>
        <v>#N/A</v>
      </c>
      <c r="D7" s="36">
        <f ca="1">IF(ISREF(INDIRECT(References!E6)),INDIRECT(References!E6),"")</f>
        <v>0</v>
      </c>
      <c r="E7" s="36" t="str">
        <f ca="1">IF(ISREF(INDIRECT(References!F6)),INDIRECT(References!F6),"")</f>
        <v>Jun 16, 2021 9:18:55 am</v>
      </c>
    </row>
    <row r="8" spans="1:5" x14ac:dyDescent="0.25">
      <c r="A8" s="34" t="str">
        <f ca="1">IF(ISREF(INDIRECT(References!D7)),INDIRECT(References!D7),"")</f>
        <v>Yes</v>
      </c>
      <c r="B8" s="35" t="e">
        <f ca="1">INDEX('Master Member List-common sort'!$A$2:$F$258,MATCH($A8,'Master Member List-common sort'!$D$2:$D$258,0),1)</f>
        <v>#N/A</v>
      </c>
      <c r="C8" s="35" t="e">
        <f ca="1">INDEX('Master Member List-member only'!$A$3:$F$152,(MATCH(B8,'Master Member List-member only'!$A$3:$A$152,0)),4)</f>
        <v>#N/A</v>
      </c>
      <c r="D8" s="36">
        <f ca="1">IF(ISREF(INDIRECT(References!E7)),INDIRECT(References!E7),"")</f>
        <v>0</v>
      </c>
      <c r="E8" s="36" t="str">
        <f ca="1">IF(ISREF(INDIRECT(References!F7)),INDIRECT(References!F7),"")</f>
        <v>Jun 17, 2021 1:20:54 pm</v>
      </c>
    </row>
    <row r="9" spans="1:5" x14ac:dyDescent="0.25">
      <c r="A9" s="34" t="str">
        <f ca="1">IF(ISREF(INDIRECT(References!D8)),INDIRECT(References!D8),"")</f>
        <v>Yes</v>
      </c>
      <c r="B9" s="35" t="e">
        <f ca="1">INDEX('Master Member List-common sort'!$A$2:$F$258,MATCH($A9,'Master Member List-common sort'!$D$2:$D$258,0),1)</f>
        <v>#N/A</v>
      </c>
      <c r="C9" s="35" t="e">
        <f ca="1">INDEX('Master Member List-member only'!$A$3:$F$152,(MATCH(B9,'Master Member List-member only'!$A$3:$A$152,0)),4)</f>
        <v>#N/A</v>
      </c>
      <c r="D9" s="36">
        <f ca="1">IF(ISREF(INDIRECT(References!E8)),INDIRECT(References!E8),"")</f>
        <v>0</v>
      </c>
      <c r="E9" s="36" t="str">
        <f ca="1">IF(ISREF(INDIRECT(References!F8)),INDIRECT(References!F8),"")</f>
        <v>Jun 16, 2021 4:30:37 pm</v>
      </c>
    </row>
    <row r="10" spans="1:5" x14ac:dyDescent="0.25">
      <c r="A10" s="34" t="str">
        <f ca="1">IF(ISREF(INDIRECT(References!D9)),INDIRECT(References!D9),"")</f>
        <v>Yes</v>
      </c>
      <c r="B10" s="35" t="e">
        <f ca="1">INDEX('Master Member List-common sort'!$A$2:$F$258,MATCH($A10,'Master Member List-common sort'!$D$2:$D$258,0),1)</f>
        <v>#N/A</v>
      </c>
      <c r="C10" s="35" t="e">
        <f ca="1">INDEX('Master Member List-member only'!$A$3:$F$152,(MATCH(B10,'Master Member List-member only'!$A$3:$A$152,0)),4)</f>
        <v>#N/A</v>
      </c>
      <c r="D10" s="36">
        <f ca="1">IF(ISREF(INDIRECT(References!E9)),INDIRECT(References!E9),"")</f>
        <v>0</v>
      </c>
      <c r="E10" s="36" t="str">
        <f ca="1">IF(ISREF(INDIRECT(References!F9)),INDIRECT(References!F9),"")</f>
        <v>Jun 16, 2021 5:22:29 pm</v>
      </c>
    </row>
    <row r="11" spans="1:5" x14ac:dyDescent="0.25">
      <c r="A11" s="34" t="str">
        <f ca="1">IF(ISREF(INDIRECT(References!D10)),INDIRECT(References!D10),"")</f>
        <v>No</v>
      </c>
      <c r="B11" s="35" t="e">
        <f ca="1">INDEX('Master Member List-common sort'!$A$2:$F$258,MATCH($A11,'Master Member List-common sort'!$D$2:$D$258,0),1)</f>
        <v>#N/A</v>
      </c>
      <c r="C11" s="35" t="e">
        <f ca="1">INDEX('Master Member List-member only'!$A$3:$F$152,(MATCH(B11,'Master Member List-member only'!$A$3:$A$152,0)),4)</f>
        <v>#N/A</v>
      </c>
      <c r="D11" s="36">
        <f ca="1">IF(ISREF(INDIRECT(References!E10)),INDIRECT(References!E10),"")</f>
        <v>0</v>
      </c>
      <c r="E11" s="36" t="str">
        <f ca="1">IF(ISREF(INDIRECT(References!F10)),INDIRECT(References!F10),"")</f>
        <v>Jun 17, 2021 3:29:58 pm</v>
      </c>
    </row>
    <row r="12" spans="1:5" x14ac:dyDescent="0.25">
      <c r="A12" s="34" t="str">
        <f ca="1">IF(ISREF(INDIRECT(References!D11)),INDIRECT(References!D11),"")</f>
        <v>Yes</v>
      </c>
      <c r="B12" s="35" t="e">
        <f ca="1">INDEX('Master Member List-common sort'!$A$2:$F$258,MATCH($A12,'Master Member List-common sort'!$D$2:$D$258,0),1)</f>
        <v>#N/A</v>
      </c>
      <c r="C12" s="35" t="e">
        <f ca="1">INDEX('Master Member List-member only'!$A$3:$F$152,(MATCH(B12,'Master Member List-member only'!$A$3:$A$152,0)),4)</f>
        <v>#N/A</v>
      </c>
      <c r="D12" s="36" t="str">
        <f ca="1">IF(ISREF(INDIRECT(References!E11)),INDIRECT(References!E11),"")</f>
        <v>Our company criteria are influenced by the NATF Criteria (please provide any details in the comment field)</v>
      </c>
      <c r="E12" s="36" t="str">
        <f ca="1">IF(ISREF(INDIRECT(References!F11)),INDIRECT(References!F11),"")</f>
        <v>Jun 16, 2021 5:23:33 pm</v>
      </c>
    </row>
    <row r="13" spans="1:5" x14ac:dyDescent="0.25">
      <c r="A13" s="34" t="str">
        <f ca="1">IF(ISREF(INDIRECT(References!D12)),INDIRECT(References!D12),"")</f>
        <v>Yes</v>
      </c>
      <c r="B13" s="35" t="e">
        <f ca="1">INDEX('Master Member List-common sort'!$A$2:$F$258,MATCH($A13,'Master Member List-common sort'!$D$2:$D$258,0),1)</f>
        <v>#N/A</v>
      </c>
      <c r="C13" s="35" t="e">
        <f ca="1">INDEX('Master Member List-member only'!$A$3:$F$152,(MATCH(B13,'Master Member List-member only'!$A$3:$A$152,0)),4)</f>
        <v>#N/A</v>
      </c>
      <c r="D13" s="36">
        <f ca="1">IF(ISREF(INDIRECT(References!E12)),INDIRECT(References!E12),"")</f>
        <v>0</v>
      </c>
      <c r="E13" s="36" t="str">
        <f ca="1">IF(ISREF(INDIRECT(References!F12)),INDIRECT(References!F12),"")</f>
        <v>Jun 17, 2021 9:47:41 am</v>
      </c>
    </row>
    <row r="14" spans="1:5" x14ac:dyDescent="0.25">
      <c r="A14" s="34" t="str">
        <f ca="1">IF(ISREF(INDIRECT(References!D13)),INDIRECT(References!D13),"")</f>
        <v>No</v>
      </c>
      <c r="B14" s="35" t="e">
        <f ca="1">INDEX('Master Member List-common sort'!$A$2:$F$258,MATCH($A14,'Master Member List-common sort'!$D$2:$D$258,0),1)</f>
        <v>#N/A</v>
      </c>
      <c r="C14" s="35" t="e">
        <f ca="1">INDEX('Master Member List-member only'!$A$3:$F$152,(MATCH(B14,'Master Member List-member only'!$A$3:$A$152,0)),4)</f>
        <v>#N/A</v>
      </c>
      <c r="D14" s="36">
        <f ca="1">IF(ISREF(INDIRECT(References!E13)),INDIRECT(References!E13),"")</f>
        <v>0</v>
      </c>
      <c r="E14" s="36" t="str">
        <f ca="1">IF(ISREF(INDIRECT(References!F13)),INDIRECT(References!F13),"")</f>
        <v>Jun 17, 2021 3:45:30 pm</v>
      </c>
    </row>
    <row r="15" spans="1:5" x14ac:dyDescent="0.25">
      <c r="A15" s="34" t="str">
        <f ca="1">IF(ISREF(INDIRECT(References!D14)),INDIRECT(References!D14),"")</f>
        <v>Yes</v>
      </c>
      <c r="B15" s="35" t="e">
        <f ca="1">INDEX('Master Member List-common sort'!$A$2:$F$258,MATCH($A15,'Master Member List-common sort'!$D$2:$D$258,0),1)</f>
        <v>#N/A</v>
      </c>
      <c r="C15" s="35" t="e">
        <f ca="1">INDEX('Master Member List-member only'!$A$3:$F$152,(MATCH(B15,'Master Member List-member only'!$A$3:$A$152,0)),4)</f>
        <v>#N/A</v>
      </c>
      <c r="D15" s="36">
        <f ca="1">IF(ISREF(INDIRECT(References!E14)),INDIRECT(References!E14),"")</f>
        <v>0</v>
      </c>
      <c r="E15" s="36" t="str">
        <f ca="1">IF(ISREF(INDIRECT(References!F14)),INDIRECT(References!F14),"")</f>
        <v>Jun 21, 2021 11:48:49 am</v>
      </c>
    </row>
    <row r="16" spans="1:5" x14ac:dyDescent="0.25">
      <c r="A16" s="34" t="str">
        <f ca="1">IF(ISREF(INDIRECT(References!D15)),INDIRECT(References!D15),"")</f>
        <v>Yes</v>
      </c>
      <c r="B16" s="35" t="e">
        <f ca="1">INDEX('Master Member List-common sort'!$A$2:$F$258,MATCH($A16,'Master Member List-common sort'!$D$2:$D$258,0),1)</f>
        <v>#N/A</v>
      </c>
      <c r="C16" s="35" t="e">
        <f ca="1">INDEX('Master Member List-member only'!$A$3:$F$152,(MATCH(B16,'Master Member List-member only'!$A$3:$A$152,0)),4)</f>
        <v>#N/A</v>
      </c>
      <c r="D16" s="36">
        <f ca="1">IF(ISREF(INDIRECT(References!E15)),INDIRECT(References!E15),"")</f>
        <v>0</v>
      </c>
      <c r="E16" s="36" t="str">
        <f ca="1">IF(ISREF(INDIRECT(References!F15)),INDIRECT(References!F15),"")</f>
        <v>Jun 22, 2021 7:32:15 am</v>
      </c>
    </row>
    <row r="17" spans="1:5" x14ac:dyDescent="0.25">
      <c r="A17" s="34" t="str">
        <f ca="1">IF(ISREF(INDIRECT(References!D16)),INDIRECT(References!D16),"")</f>
        <v>Yes</v>
      </c>
      <c r="B17" s="35" t="e">
        <f ca="1">INDEX('Master Member List-common sort'!$A$2:$F$258,MATCH($A17,'Master Member List-common sort'!$D$2:$D$258,0),1)</f>
        <v>#N/A</v>
      </c>
      <c r="C17" s="35" t="e">
        <f ca="1">INDEX('Master Member List-member only'!$A$3:$F$152,(MATCH(B17,'Master Member List-member only'!$A$3:$A$152,0)),4)</f>
        <v>#N/A</v>
      </c>
      <c r="D17" s="36" t="str">
        <f ca="1">IF(ISREF(INDIRECT(References!E16)),INDIRECT(References!E16),"")</f>
        <v>Our company criteria are influenced by the NATF Criteria (please provide any details in the comment field)</v>
      </c>
      <c r="E17" s="36" t="str">
        <f ca="1">IF(ISREF(INDIRECT(References!F16)),INDIRECT(References!F16),"")</f>
        <v>Jun 23, 2021 8:53:42 am</v>
      </c>
    </row>
    <row r="18" spans="1:5" x14ac:dyDescent="0.25">
      <c r="A18" s="34" t="str">
        <f ca="1">IF(ISREF(INDIRECT(References!D17)),INDIRECT(References!D17),"")</f>
        <v>Yes</v>
      </c>
      <c r="B18" s="35" t="e">
        <f ca="1">INDEX('Master Member List-common sort'!$A$2:$F$258,MATCH($A18,'Master Member List-common sort'!$D$2:$D$258,0),1)</f>
        <v>#N/A</v>
      </c>
      <c r="C18" s="35" t="e">
        <f ca="1">INDEX('Master Member List-member only'!$A$3:$F$152,(MATCH(B18,'Master Member List-member only'!$A$3:$A$152,0)),4)</f>
        <v>#N/A</v>
      </c>
      <c r="D18" s="36">
        <f ca="1">IF(ISREF(INDIRECT(References!E17)),INDIRECT(References!E17),"")</f>
        <v>0</v>
      </c>
      <c r="E18" s="36" t="str">
        <f ca="1">IF(ISREF(INDIRECT(References!F17)),INDIRECT(References!F17),"")</f>
        <v>Jun 24, 2021 2:16:43 pm</v>
      </c>
    </row>
    <row r="19" spans="1:5" x14ac:dyDescent="0.25">
      <c r="A19" s="34" t="str">
        <f ca="1">IF(ISREF(INDIRECT(References!D18)),INDIRECT(References!D18),"")</f>
        <v>No</v>
      </c>
      <c r="B19" s="35" t="e">
        <f ca="1">INDEX('Master Member List-common sort'!$A$2:$F$258,MATCH($A19,'Master Member List-common sort'!$D$2:$D$258,0),1)</f>
        <v>#N/A</v>
      </c>
      <c r="C19" s="35" t="e">
        <f ca="1">INDEX('Master Member List-member only'!$A$3:$F$152,(MATCH(B19,'Master Member List-member only'!$A$3:$A$152,0)),4)</f>
        <v>#N/A</v>
      </c>
      <c r="D19" s="36">
        <f ca="1">IF(ISREF(INDIRECT(References!E18)),INDIRECT(References!E18),"")</f>
        <v>0</v>
      </c>
      <c r="E19" s="36" t="str">
        <f ca="1">IF(ISREF(INDIRECT(References!F18)),INDIRECT(References!F18),"")</f>
        <v>Jun 25, 2021 10:58:50 am</v>
      </c>
    </row>
    <row r="20" spans="1:5" x14ac:dyDescent="0.25">
      <c r="A20" s="34" t="str">
        <f ca="1">IF(ISREF(INDIRECT(References!D19)),INDIRECT(References!D19),"")</f>
        <v>Yes</v>
      </c>
      <c r="B20" s="35" t="e">
        <f ca="1">INDEX('Master Member List-common sort'!$A$2:$F$258,MATCH($A20,'Master Member List-common sort'!$D$2:$D$258,0),1)</f>
        <v>#N/A</v>
      </c>
      <c r="C20" s="35" t="e">
        <f ca="1">INDEX('Master Member List-member only'!$A$3:$F$152,(MATCH(B20,'Master Member List-member only'!$A$3:$A$152,0)),4)</f>
        <v>#N/A</v>
      </c>
      <c r="D20" s="36">
        <f ca="1">IF(ISREF(INDIRECT(References!E19)),INDIRECT(References!E19),"")</f>
        <v>0</v>
      </c>
      <c r="E20" s="36" t="str">
        <f ca="1">IF(ISREF(INDIRECT(References!F19)),INDIRECT(References!F19),"")</f>
        <v>Jun 25, 2021 3:05:50 pm</v>
      </c>
    </row>
    <row r="21" spans="1:5" x14ac:dyDescent="0.25">
      <c r="A21" s="34" t="str">
        <f ca="1">IF(ISREF(INDIRECT(References!D20)),INDIRECT(References!D20),"")</f>
        <v>Yes</v>
      </c>
      <c r="B21" s="35" t="e">
        <f ca="1">INDEX('Master Member List-common sort'!$A$2:$F$258,MATCH($A21,'Master Member List-common sort'!$D$2:$D$258,0),1)</f>
        <v>#N/A</v>
      </c>
      <c r="C21" s="35" t="e">
        <f ca="1">INDEX('Master Member List-member only'!$A$3:$F$152,(MATCH(B21,'Master Member List-member only'!$A$3:$A$152,0)),4)</f>
        <v>#N/A</v>
      </c>
      <c r="D21" s="36">
        <f ca="1">IF(ISREF(INDIRECT(References!E20)),INDIRECT(References!E20),"")</f>
        <v>0</v>
      </c>
      <c r="E21" s="36" t="str">
        <f ca="1">IF(ISREF(INDIRECT(References!F20)),INDIRECT(References!F20),"")</f>
        <v>Jun 28, 2021 12:53:03 pm</v>
      </c>
    </row>
    <row r="22" spans="1:5" x14ac:dyDescent="0.25">
      <c r="A22" s="34" t="str">
        <f ca="1">IF(ISREF(INDIRECT(References!D21)),INDIRECT(References!D21),"")</f>
        <v>Yes</v>
      </c>
      <c r="B22" s="35" t="e">
        <f ca="1">INDEX('Master Member List-common sort'!$A$2:$F$258,MATCH($A22,'Master Member List-common sort'!$D$2:$D$258,0),1)</f>
        <v>#N/A</v>
      </c>
      <c r="C22" s="35" t="e">
        <f ca="1">INDEX('Master Member List-member only'!$A$3:$F$152,(MATCH(B22,'Master Member List-member only'!$A$3:$A$152,0)),4)</f>
        <v>#N/A</v>
      </c>
      <c r="D22" s="36">
        <f ca="1">IF(ISREF(INDIRECT(References!E21)),INDIRECT(References!E21),"")</f>
        <v>0</v>
      </c>
      <c r="E22" s="36" t="str">
        <f ca="1">IF(ISREF(INDIRECT(References!F21)),INDIRECT(References!F21),"")</f>
        <v>Jun 28, 2021 4:13:57 pm</v>
      </c>
    </row>
    <row r="23" spans="1:5" x14ac:dyDescent="0.25">
      <c r="A23" s="34" t="str">
        <f ca="1">IF(ISREF(INDIRECT(References!D22)),INDIRECT(References!D22),"")</f>
        <v>Yes</v>
      </c>
      <c r="B23" s="35" t="e">
        <f ca="1">INDEX('Master Member List-common sort'!$A$2:$F$258,MATCH($A23,'Master Member List-common sort'!$D$2:$D$258,0),1)</f>
        <v>#N/A</v>
      </c>
      <c r="C23" s="35" t="e">
        <f ca="1">INDEX('Master Member List-member only'!$A$3:$F$152,(MATCH(B23,'Master Member List-member only'!$A$3:$A$152,0)),4)</f>
        <v>#N/A</v>
      </c>
      <c r="D23" s="36">
        <f ca="1">IF(ISREF(INDIRECT(References!E22)),INDIRECT(References!E22),"")</f>
        <v>0</v>
      </c>
      <c r="E23" s="36" t="str">
        <f ca="1">IF(ISREF(INDIRECT(References!F22)),INDIRECT(References!F22),"")</f>
        <v>Jul 1, 2021 8:16:08 am</v>
      </c>
    </row>
    <row r="24" spans="1:5" x14ac:dyDescent="0.25">
      <c r="A24" s="34" t="str">
        <f ca="1">IF(ISREF(INDIRECT(References!D23)),INDIRECT(References!D23),"")</f>
        <v>Yes</v>
      </c>
      <c r="B24" s="35" t="e">
        <f ca="1">INDEX('Master Member List-common sort'!$A$2:$F$258,MATCH($A24,'Master Member List-common sort'!$D$2:$D$258,0),1)</f>
        <v>#N/A</v>
      </c>
      <c r="C24" s="35" t="e">
        <f ca="1">INDEX('Master Member List-member only'!$A$3:$F$152,(MATCH(B24,'Master Member List-member only'!$A$3:$A$152,0)),4)</f>
        <v>#N/A</v>
      </c>
      <c r="D24" s="36">
        <f ca="1">IF(ISREF(INDIRECT(References!E23)),INDIRECT(References!E23),"")</f>
        <v>0</v>
      </c>
      <c r="E24" s="36" t="str">
        <f ca="1">IF(ISREF(INDIRECT(References!F23)),INDIRECT(References!F23),"")</f>
        <v>Jul 7, 2021 12:06:34 pm</v>
      </c>
    </row>
    <row r="25" spans="1:5" x14ac:dyDescent="0.25">
      <c r="A25" s="34" t="str">
        <f ca="1">IF(ISREF(INDIRECT(References!D24)),INDIRECT(References!D24),"")</f>
        <v>Yes</v>
      </c>
      <c r="B25" s="35" t="e">
        <f ca="1">INDEX('Master Member List-common sort'!$A$2:$F$258,MATCH($A25,'Master Member List-common sort'!$D$2:$D$258,0),1)</f>
        <v>#N/A</v>
      </c>
      <c r="C25" s="35" t="e">
        <f ca="1">INDEX('Master Member List-member only'!$A$3:$F$152,(MATCH(B25,'Master Member List-member only'!$A$3:$A$152,0)),4)</f>
        <v>#N/A</v>
      </c>
      <c r="D25" s="36" t="str">
        <f ca="1">IF(ISREF(INDIRECT(References!E24)),INDIRECT(References!E24),"")</f>
        <v>Our company criteria are influenced by the NATF Criteria (please provide any details in the comment field)</v>
      </c>
      <c r="E25" s="36" t="str">
        <f ca="1">IF(ISREF(INDIRECT(References!F24)),INDIRECT(References!F24),"")</f>
        <v>Jul 7, 2021 5:46:56 pm</v>
      </c>
    </row>
    <row r="26" spans="1:5" x14ac:dyDescent="0.25">
      <c r="A26" s="34" t="str">
        <f ca="1">IF(ISREF(INDIRECT(References!D25)),INDIRECT(References!D25),"")</f>
        <v>Yes</v>
      </c>
      <c r="B26" s="35" t="e">
        <f ca="1">INDEX('Master Member List-common sort'!$A$2:$F$258,MATCH($A26,'Master Member List-common sort'!$D$2:$D$258,0),1)</f>
        <v>#N/A</v>
      </c>
      <c r="C26" s="35" t="e">
        <f ca="1">INDEX('Master Member List-member only'!$A$3:$F$152,(MATCH(B26,'Master Member List-member only'!$A$3:$A$152,0)),4)</f>
        <v>#N/A</v>
      </c>
      <c r="D26" s="36">
        <f ca="1">IF(ISREF(INDIRECT(References!E25)),INDIRECT(References!E25),"")</f>
        <v>0</v>
      </c>
      <c r="E26" s="36" t="str">
        <f ca="1">IF(ISREF(INDIRECT(References!F25)),INDIRECT(References!F25),"")</f>
        <v>Jul 8, 2021 9:57:49 am</v>
      </c>
    </row>
    <row r="27" spans="1:5" x14ac:dyDescent="0.25">
      <c r="A27" s="34" t="str">
        <f ca="1">IF(ISREF(INDIRECT(References!D26)),INDIRECT(References!D26),"")</f>
        <v>Yes</v>
      </c>
      <c r="B27" s="35" t="e">
        <f ca="1">INDEX('Master Member List-common sort'!$A$2:$F$258,MATCH($A27,'Master Member List-common sort'!$D$2:$D$258,0),1)</f>
        <v>#N/A</v>
      </c>
      <c r="C27" s="35" t="e">
        <f ca="1">INDEX('Master Member List-member only'!$A$3:$F$152,(MATCH(B27,'Master Member List-member only'!$A$3:$A$152,0)),4)</f>
        <v>#N/A</v>
      </c>
      <c r="D27" s="36">
        <f ca="1">IF(ISREF(INDIRECT(References!E26)),INDIRECT(References!E26),"")</f>
        <v>0</v>
      </c>
      <c r="E27" s="36" t="str">
        <f ca="1">IF(ISREF(INDIRECT(References!F26)),INDIRECT(References!F26),"")</f>
        <v>Jul 8, 2021 1:39:56 pm</v>
      </c>
    </row>
    <row r="28" spans="1:5" x14ac:dyDescent="0.25">
      <c r="A28" s="34" t="str">
        <f ca="1">IF(ISREF(INDIRECT(References!D27)),INDIRECT(References!D27),"")</f>
        <v>Yes</v>
      </c>
      <c r="B28" s="35" t="e">
        <f ca="1">INDEX('Master Member List-common sort'!$A$2:$F$258,MATCH($A28,'Master Member List-common sort'!$D$2:$D$258,0),1)</f>
        <v>#N/A</v>
      </c>
      <c r="C28" s="35" t="e">
        <f ca="1">INDEX('Master Member List-member only'!$A$3:$F$152,(MATCH(B28,'Master Member List-member only'!$A$3:$A$152,0)),4)</f>
        <v>#N/A</v>
      </c>
      <c r="D28" s="36">
        <f ca="1">IF(ISREF(INDIRECT(References!E27)),INDIRECT(References!E27),"")</f>
        <v>0</v>
      </c>
      <c r="E28" s="36" t="str">
        <f ca="1">IF(ISREF(INDIRECT(References!F27)),INDIRECT(References!F27),"")</f>
        <v>Jul 9, 2021 11:46:12 am</v>
      </c>
    </row>
    <row r="29" spans="1:5" x14ac:dyDescent="0.25">
      <c r="A29" s="34" t="str">
        <f ca="1">IF(ISREF(INDIRECT(References!D28)),INDIRECT(References!D28),"")</f>
        <v>Yes</v>
      </c>
      <c r="B29" s="35" t="e">
        <f ca="1">INDEX('Master Member List-common sort'!$A$2:$F$258,MATCH($A29,'Master Member List-common sort'!$D$2:$D$258,0),1)</f>
        <v>#N/A</v>
      </c>
      <c r="C29" s="35" t="e">
        <f ca="1">INDEX('Master Member List-member only'!$A$3:$F$152,(MATCH(B29,'Master Member List-member only'!$A$3:$A$152,0)),4)</f>
        <v>#N/A</v>
      </c>
      <c r="D29" s="36" t="str">
        <f ca="1">IF(ISREF(INDIRECT(References!E28)),INDIRECT(References!E28),"")</f>
        <v>Our company criteria are influenced by the NATF Criteria (please provide any details in the comment field)</v>
      </c>
      <c r="E29" s="36" t="str">
        <f ca="1">IF(ISREF(INDIRECT(References!F28)),INDIRECT(References!F28),"")</f>
        <v>Jul 8, 2021 4:19:58 pm</v>
      </c>
    </row>
    <row r="30" spans="1:5" x14ac:dyDescent="0.25">
      <c r="A30" s="34" t="str">
        <f ca="1">IF(ISREF(INDIRECT(References!D29)),INDIRECT(References!D29),"")</f>
        <v>No</v>
      </c>
      <c r="B30" s="35" t="e">
        <f ca="1">INDEX('Master Member List-common sort'!$A$2:$F$258,MATCH($A30,'Master Member List-common sort'!$D$2:$D$258,0),1)</f>
        <v>#N/A</v>
      </c>
      <c r="C30" s="35" t="e">
        <f ca="1">INDEX('Master Member List-member only'!$A$3:$F$152,(MATCH(B30,'Master Member List-member only'!$A$3:$A$152,0)),4)</f>
        <v>#N/A</v>
      </c>
      <c r="D30" s="36">
        <f ca="1">IF(ISREF(INDIRECT(References!E29)),INDIRECT(References!E29),"")</f>
        <v>0</v>
      </c>
      <c r="E30" s="36" t="str">
        <f ca="1">IF(ISREF(INDIRECT(References!F29)),INDIRECT(References!F29),"")</f>
        <v>Jul 8, 2021 4:59:22 pm</v>
      </c>
    </row>
    <row r="31" spans="1:5" x14ac:dyDescent="0.25">
      <c r="A31" s="34" t="str">
        <f ca="1">IF(ISREF(INDIRECT(References!D30)),INDIRECT(References!D30),"")</f>
        <v>Yes</v>
      </c>
      <c r="B31" s="35" t="e">
        <f ca="1">INDEX('Master Member List-common sort'!$A$2:$F$258,MATCH($A31,'Master Member List-common sort'!$D$2:$D$258,0),1)</f>
        <v>#N/A</v>
      </c>
      <c r="C31" s="35" t="e">
        <f ca="1">INDEX('Master Member List-member only'!$A$3:$F$152,(MATCH(B31,'Master Member List-member only'!$A$3:$A$152,0)),4)</f>
        <v>#N/A</v>
      </c>
      <c r="D31" s="36" t="str">
        <f ca="1">IF(ISREF(INDIRECT(References!E30)),INDIRECT(References!E30),"")</f>
        <v>Our company criteria are influenced by the NATF Criteria (please provide any details in the comment field)</v>
      </c>
      <c r="E31" s="36" t="str">
        <f ca="1">IF(ISREF(INDIRECT(References!F30)),INDIRECT(References!F30),"")</f>
        <v>Jul 8, 2021 5:19:58 pm</v>
      </c>
    </row>
    <row r="32" spans="1:5" x14ac:dyDescent="0.25">
      <c r="A32" s="34" t="str">
        <f ca="1">IF(ISREF(INDIRECT(References!D31)),INDIRECT(References!D31),"")</f>
        <v>Yes</v>
      </c>
      <c r="B32" s="35" t="e">
        <f ca="1">INDEX('Master Member List-common sort'!$A$2:$F$258,MATCH($A32,'Master Member List-common sort'!$D$2:$D$258,0),1)</f>
        <v>#N/A</v>
      </c>
      <c r="C32" s="35" t="e">
        <f ca="1">INDEX('Master Member List-member only'!$A$3:$F$152,(MATCH(B32,'Master Member List-member only'!$A$3:$A$152,0)),4)</f>
        <v>#N/A</v>
      </c>
      <c r="D32" s="36" t="str">
        <f ca="1">IF(ISREF(INDIRECT(References!E31)),INDIRECT(References!E31),"")</f>
        <v>Our company criteria are influenced by the NATF Criteria (please provide any details in the comment field)</v>
      </c>
      <c r="E32" s="36" t="str">
        <f ca="1">IF(ISREF(INDIRECT(References!F31)),INDIRECT(References!F31),"")</f>
        <v>Jul 9, 2021 8:12:29 am</v>
      </c>
    </row>
    <row r="33" spans="1:5" x14ac:dyDescent="0.25">
      <c r="A33" s="34" t="str">
        <f ca="1">IF(ISREF(INDIRECT(References!D32)),INDIRECT(References!D32),"")</f>
        <v>Yes</v>
      </c>
      <c r="B33" s="35" t="e">
        <f ca="1">INDEX('Master Member List-common sort'!$A$2:$F$258,MATCH($A33,'Master Member List-common sort'!$D$2:$D$258,0),1)</f>
        <v>#N/A</v>
      </c>
      <c r="C33" s="35" t="e">
        <f ca="1">INDEX('Master Member List-member only'!$A$3:$F$152,(MATCH(B33,'Master Member List-member only'!$A$3:$A$152,0)),4)</f>
        <v>#N/A</v>
      </c>
      <c r="D33" s="36">
        <f ca="1">IF(ISREF(INDIRECT(References!E32)),INDIRECT(References!E32),"")</f>
        <v>0</v>
      </c>
      <c r="E33" s="36" t="str">
        <f ca="1">IF(ISREF(INDIRECT(References!F32)),INDIRECT(References!F32),"")</f>
        <v>Jul 9, 2021 11:23:58 am</v>
      </c>
    </row>
    <row r="34" spans="1:5" x14ac:dyDescent="0.25">
      <c r="A34" s="34" t="str">
        <f ca="1">IF(ISREF(INDIRECT(References!D33)),INDIRECT(References!D33),"")</f>
        <v>Yes</v>
      </c>
      <c r="B34" s="35" t="e">
        <f ca="1">INDEX('Master Member List-common sort'!$A$2:$F$258,MATCH($A34,'Master Member List-common sort'!$D$2:$D$258,0),1)</f>
        <v>#N/A</v>
      </c>
      <c r="C34" s="35" t="e">
        <f ca="1">INDEX('Master Member List-member only'!$A$3:$F$152,(MATCH(B34,'Master Member List-member only'!$A$3:$A$152,0)),4)</f>
        <v>#N/A</v>
      </c>
      <c r="D34" s="36">
        <f ca="1">IF(ISREF(INDIRECT(References!E33)),INDIRECT(References!E33),"")</f>
        <v>0</v>
      </c>
      <c r="E34" s="36" t="str">
        <f ca="1">IF(ISREF(INDIRECT(References!F33)),INDIRECT(References!F33),"")</f>
        <v>Jul 9, 2021 2:29:00 pm</v>
      </c>
    </row>
    <row r="35" spans="1:5" x14ac:dyDescent="0.25">
      <c r="A35" s="34" t="str">
        <f ca="1">IF(ISREF(INDIRECT(References!D34)),INDIRECT(References!D34),"")</f>
        <v>Yes</v>
      </c>
      <c r="B35" s="35" t="e">
        <f ca="1">INDEX('Master Member List-common sort'!$A$2:$F$258,MATCH($A35,'Master Member List-common sort'!$D$2:$D$258,0),1)</f>
        <v>#N/A</v>
      </c>
      <c r="C35" s="35" t="e">
        <f ca="1">INDEX('Master Member List-member only'!$A$3:$F$152,(MATCH(B35,'Master Member List-member only'!$A$3:$A$152,0)),4)</f>
        <v>#N/A</v>
      </c>
      <c r="D35" s="36" t="str">
        <f ca="1">IF(ISREF(INDIRECT(References!E34)),INDIRECT(References!E34),"")</f>
        <v>Our company criteria are influenced by the NATF Criteria (please provide any details in the comment field)</v>
      </c>
      <c r="E35" s="36" t="str">
        <f ca="1">IF(ISREF(INDIRECT(References!F34)),INDIRECT(References!F34),"")</f>
        <v>Jul 9, 2021 2:39:53 pm</v>
      </c>
    </row>
    <row r="36" spans="1:5" x14ac:dyDescent="0.25">
      <c r="A36" s="34">
        <f ca="1">IF(ISREF(INDIRECT(References!D35)),INDIRECT(References!D35),"")</f>
        <v>0</v>
      </c>
      <c r="B36" s="35" t="e">
        <f ca="1">INDEX('Master Member List-common sort'!$A$2:$F$258,MATCH($A36,'Master Member List-common sort'!$D$2:$D$258,0),1)</f>
        <v>#N/A</v>
      </c>
      <c r="C36" s="35" t="e">
        <f ca="1">INDEX('Master Member List-member only'!$A$3:$F$152,(MATCH(B36,'Master Member List-member only'!$A$3:$A$152,0)),4)</f>
        <v>#N/A</v>
      </c>
      <c r="D36" s="36">
        <f ca="1">IF(ISREF(INDIRECT(References!E35)),INDIRECT(References!E35),"")</f>
        <v>0</v>
      </c>
      <c r="E36" s="36">
        <f ca="1">IF(ISREF(INDIRECT(References!F35)),INDIRECT(References!F35),"")</f>
        <v>0</v>
      </c>
    </row>
    <row r="37" spans="1:5" x14ac:dyDescent="0.25">
      <c r="A37" s="34">
        <f ca="1">IF(ISREF(INDIRECT(References!D36)),INDIRECT(References!D36),"")</f>
        <v>0</v>
      </c>
      <c r="B37" s="35" t="e">
        <f ca="1">INDEX('Master Member List-common sort'!$A$2:$F$258,MATCH($A37,'Master Member List-common sort'!$D$2:$D$258,0),1)</f>
        <v>#N/A</v>
      </c>
      <c r="C37" s="35" t="e">
        <f ca="1">INDEX('Master Member List-member only'!$A$3:$F$152,(MATCH(B37,'Master Member List-member only'!$A$3:$A$152,0)),4)</f>
        <v>#N/A</v>
      </c>
      <c r="D37" s="36">
        <f ca="1">IF(ISREF(INDIRECT(References!E36)),INDIRECT(References!E36),"")</f>
        <v>0</v>
      </c>
      <c r="E37" s="36">
        <f ca="1">IF(ISREF(INDIRECT(References!F36)),INDIRECT(References!F36),"")</f>
        <v>0</v>
      </c>
    </row>
    <row r="38" spans="1:5" x14ac:dyDescent="0.25">
      <c r="A38" s="34">
        <f ca="1">IF(ISREF(INDIRECT(References!D37)),INDIRECT(References!D37),"")</f>
        <v>33</v>
      </c>
      <c r="B38" s="35" t="e">
        <f ca="1">INDEX('Master Member List-common sort'!$A$2:$F$258,MATCH($A38,'Master Member List-common sort'!$D$2:$D$258,0),1)</f>
        <v>#N/A</v>
      </c>
      <c r="C38" s="35" t="e">
        <f ca="1">INDEX('Master Member List-member only'!$A$3:$F$152,(MATCH(B38,'Master Member List-member only'!$A$3:$A$152,0)),4)</f>
        <v>#N/A</v>
      </c>
      <c r="D38" s="36">
        <f ca="1">IF(ISREF(INDIRECT(References!E37)),INDIRECT(References!E37),"")</f>
        <v>0</v>
      </c>
      <c r="E38" s="36">
        <f ca="1">IF(ISREF(INDIRECT(References!F37)),INDIRECT(References!F37),"")</f>
        <v>0</v>
      </c>
    </row>
    <row r="39" spans="1:5" x14ac:dyDescent="0.25">
      <c r="A39" s="34">
        <f ca="1">IF(ISREF(INDIRECT(References!D38)),INDIRECT(References!D38),"")</f>
        <v>0</v>
      </c>
      <c r="B39" s="35" t="e">
        <f ca="1">INDEX('Master Member List-common sort'!$A$2:$F$258,MATCH($A39,'Master Member List-common sort'!$D$2:$D$258,0),1)</f>
        <v>#N/A</v>
      </c>
      <c r="C39" s="35" t="e">
        <f ca="1">INDEX('Master Member List-member only'!$A$3:$F$152,(MATCH(B39,'Master Member List-member only'!$A$3:$A$152,0)),4)</f>
        <v>#N/A</v>
      </c>
      <c r="D39" s="36">
        <f ca="1">IF(ISREF(INDIRECT(References!E38)),INDIRECT(References!E38),"")</f>
        <v>0</v>
      </c>
      <c r="E39" s="36">
        <f ca="1">IF(ISREF(INDIRECT(References!F38)),INDIRECT(References!F38),"")</f>
        <v>0</v>
      </c>
    </row>
    <row r="40" spans="1:5" x14ac:dyDescent="0.25">
      <c r="A40" s="34">
        <f ca="1">IF(ISREF(INDIRECT(References!D39)),INDIRECT(References!D39),"")</f>
        <v>0</v>
      </c>
      <c r="B40" s="35" t="e">
        <f ca="1">INDEX('Master Member List-common sort'!$A$2:$F$258,MATCH($A40,'Master Member List-common sort'!$D$2:$D$258,0),1)</f>
        <v>#N/A</v>
      </c>
      <c r="C40" s="35" t="e">
        <f ca="1">INDEX('Master Member List-member only'!$A$3:$F$152,(MATCH(B40,'Master Member List-member only'!$A$3:$A$152,0)),4)</f>
        <v>#N/A</v>
      </c>
      <c r="D40" s="36">
        <f ca="1">IF(ISREF(INDIRECT(References!E39)),INDIRECT(References!E39),"")</f>
        <v>0</v>
      </c>
      <c r="E40" s="36">
        <f ca="1">IF(ISREF(INDIRECT(References!F39)),INDIRECT(References!F39),"")</f>
        <v>0</v>
      </c>
    </row>
    <row r="41" spans="1:5" x14ac:dyDescent="0.25">
      <c r="A41" s="34">
        <f ca="1">IF(ISREF(INDIRECT(References!D40)),INDIRECT(References!D40),"")</f>
        <v>0</v>
      </c>
      <c r="B41" s="35" t="e">
        <f ca="1">INDEX('Master Member List-common sort'!$A$2:$F$258,MATCH($A41,'Master Member List-common sort'!$D$2:$D$258,0),1)</f>
        <v>#N/A</v>
      </c>
      <c r="C41" s="35" t="e">
        <f ca="1">INDEX('Master Member List-member only'!$A$3:$F$152,(MATCH(B41,'Master Member List-member only'!$A$3:$A$152,0)),4)</f>
        <v>#N/A</v>
      </c>
      <c r="D41" s="36">
        <f ca="1">IF(ISREF(INDIRECT(References!E40)),INDIRECT(References!E40),"")</f>
        <v>0</v>
      </c>
      <c r="E41" s="36">
        <f ca="1">IF(ISREF(INDIRECT(References!F40)),INDIRECT(References!F40),"")</f>
        <v>0</v>
      </c>
    </row>
    <row r="42" spans="1:5" x14ac:dyDescent="0.25">
      <c r="A42" s="34">
        <f ca="1">IF(ISREF(INDIRECT(References!D41)),INDIRECT(References!D41),"")</f>
        <v>0</v>
      </c>
      <c r="B42" s="35" t="e">
        <f ca="1">INDEX('Master Member List-common sort'!$A$2:$F$258,MATCH($A42,'Master Member List-common sort'!$D$2:$D$258,0),1)</f>
        <v>#N/A</v>
      </c>
      <c r="C42" s="35" t="e">
        <f ca="1">INDEX('Master Member List-member only'!$A$3:$F$152,(MATCH(B42,'Master Member List-member only'!$A$3:$A$152,0)),4)</f>
        <v>#N/A</v>
      </c>
      <c r="D42" s="36">
        <f ca="1">IF(ISREF(INDIRECT(References!E41)),INDIRECT(References!E41),"")</f>
        <v>0</v>
      </c>
      <c r="E42" s="36">
        <f ca="1">IF(ISREF(INDIRECT(References!F41)),INDIRECT(References!F41),"")</f>
        <v>0</v>
      </c>
    </row>
    <row r="43" spans="1:5" x14ac:dyDescent="0.25">
      <c r="A43" s="34">
        <f ca="1">IF(ISREF(INDIRECT(References!D42)),INDIRECT(References!D42),"")</f>
        <v>0</v>
      </c>
      <c r="B43" s="35" t="e">
        <f ca="1">INDEX('Master Member List-common sort'!$A$2:$F$258,MATCH($A43,'Master Member List-common sort'!$D$2:$D$258,0),1)</f>
        <v>#N/A</v>
      </c>
      <c r="C43" s="35" t="e">
        <f ca="1">INDEX('Master Member List-member only'!$A$3:$F$152,(MATCH(B43,'Master Member List-member only'!$A$3:$A$152,0)),4)</f>
        <v>#N/A</v>
      </c>
      <c r="D43" s="36">
        <f ca="1">IF(ISREF(INDIRECT(References!E42)),INDIRECT(References!E42),"")</f>
        <v>0</v>
      </c>
      <c r="E43" s="36">
        <f ca="1">IF(ISREF(INDIRECT(References!F42)),INDIRECT(References!F42),"")</f>
        <v>0</v>
      </c>
    </row>
    <row r="44" spans="1:5" x14ac:dyDescent="0.25">
      <c r="A44" s="34">
        <f ca="1">IF(ISREF(INDIRECT(References!D43)),INDIRECT(References!D43),"")</f>
        <v>0</v>
      </c>
      <c r="B44" s="35" t="e">
        <f ca="1">INDEX('Master Member List-common sort'!$A$2:$F$258,MATCH($A44,'Master Member List-common sort'!$D$2:$D$258,0),1)</f>
        <v>#N/A</v>
      </c>
      <c r="C44" s="35" t="e">
        <f ca="1">INDEX('Master Member List-member only'!$A$3:$F$152,(MATCH(B44,'Master Member List-member only'!$A$3:$A$152,0)),4)</f>
        <v>#N/A</v>
      </c>
      <c r="D44" s="36">
        <f ca="1">IF(ISREF(INDIRECT(References!E43)),INDIRECT(References!E43),"")</f>
        <v>0</v>
      </c>
      <c r="E44" s="36">
        <f ca="1">IF(ISREF(INDIRECT(References!F43)),INDIRECT(References!F43),"")</f>
        <v>0</v>
      </c>
    </row>
    <row r="45" spans="1:5" x14ac:dyDescent="0.25">
      <c r="A45" s="34">
        <f ca="1">IF(ISREF(INDIRECT(References!D44)),INDIRECT(References!D44),"")</f>
        <v>0</v>
      </c>
      <c r="B45" s="35" t="e">
        <f ca="1">INDEX('Master Member List-common sort'!$A$2:$F$258,MATCH($A45,'Master Member List-common sort'!$D$2:$D$258,0),1)</f>
        <v>#N/A</v>
      </c>
      <c r="C45" s="35" t="e">
        <f ca="1">INDEX('Master Member List-member only'!$A$3:$F$152,(MATCH(B45,'Master Member List-member only'!$A$3:$A$152,0)),4)</f>
        <v>#N/A</v>
      </c>
      <c r="D45" s="36">
        <f ca="1">IF(ISREF(INDIRECT(References!E44)),INDIRECT(References!E44),"")</f>
        <v>0</v>
      </c>
      <c r="E45" s="36">
        <f ca="1">IF(ISREF(INDIRECT(References!F44)),INDIRECT(References!F44),"")</f>
        <v>0</v>
      </c>
    </row>
    <row r="46" spans="1:5" x14ac:dyDescent="0.25">
      <c r="A46" s="34">
        <f ca="1">IF(ISREF(INDIRECT(References!D45)),INDIRECT(References!D45),"")</f>
        <v>0</v>
      </c>
      <c r="B46" s="35" t="e">
        <f ca="1">INDEX('Master Member List-common sort'!$A$2:$F$258,MATCH($A46,'Master Member List-common sort'!$D$2:$D$258,0),1)</f>
        <v>#N/A</v>
      </c>
      <c r="C46" s="35" t="e">
        <f ca="1">INDEX('Master Member List-member only'!$A$3:$F$152,(MATCH(B46,'Master Member List-member only'!$A$3:$A$152,0)),4)</f>
        <v>#N/A</v>
      </c>
      <c r="D46" s="36">
        <f ca="1">IF(ISREF(INDIRECT(References!E45)),INDIRECT(References!E45),"")</f>
        <v>0</v>
      </c>
      <c r="E46" s="36">
        <f ca="1">IF(ISREF(INDIRECT(References!F45)),INDIRECT(References!F45),"")</f>
        <v>0</v>
      </c>
    </row>
    <row r="47" spans="1:5" x14ac:dyDescent="0.25">
      <c r="A47" s="34">
        <f ca="1">IF(ISREF(INDIRECT(References!D46)),INDIRECT(References!D46),"")</f>
        <v>0</v>
      </c>
      <c r="B47" s="35" t="e">
        <f ca="1">INDEX('Master Member List-common sort'!$A$2:$F$258,MATCH($A47,'Master Member List-common sort'!$D$2:$D$258,0),1)</f>
        <v>#N/A</v>
      </c>
      <c r="C47" s="35" t="e">
        <f ca="1">INDEX('Master Member List-member only'!$A$3:$F$152,(MATCH(B47,'Master Member List-member only'!$A$3:$A$152,0)),4)</f>
        <v>#N/A</v>
      </c>
      <c r="D47" s="36">
        <f ca="1">IF(ISREF(INDIRECT(References!E46)),INDIRECT(References!E46),"")</f>
        <v>0</v>
      </c>
      <c r="E47" s="36">
        <f ca="1">IF(ISREF(INDIRECT(References!F46)),INDIRECT(References!F46),"")</f>
        <v>0</v>
      </c>
    </row>
    <row r="48" spans="1:5" x14ac:dyDescent="0.25">
      <c r="A48" s="34">
        <f ca="1">IF(ISREF(INDIRECT(References!D47)),INDIRECT(References!D47),"")</f>
        <v>0</v>
      </c>
      <c r="B48" s="35" t="e">
        <f ca="1">INDEX('Master Member List-common sort'!$A$2:$F$258,MATCH($A48,'Master Member List-common sort'!$D$2:$D$258,0),1)</f>
        <v>#N/A</v>
      </c>
      <c r="C48" s="35" t="e">
        <f ca="1">INDEX('Master Member List-member only'!$A$3:$F$152,(MATCH(B48,'Master Member List-member only'!$A$3:$A$152,0)),4)</f>
        <v>#N/A</v>
      </c>
      <c r="D48" s="36">
        <f ca="1">IF(ISREF(INDIRECT(References!E47)),INDIRECT(References!E47),"")</f>
        <v>0</v>
      </c>
      <c r="E48" s="36">
        <f ca="1">IF(ISREF(INDIRECT(References!F47)),INDIRECT(References!F47),"")</f>
        <v>0</v>
      </c>
    </row>
    <row r="49" spans="1:5" x14ac:dyDescent="0.25">
      <c r="A49" s="34">
        <f ca="1">IF(ISREF(INDIRECT(References!D48)),INDIRECT(References!D48),"")</f>
        <v>0</v>
      </c>
      <c r="B49" s="35" t="e">
        <f ca="1">INDEX('Master Member List-common sort'!$A$2:$F$258,MATCH($A49,'Master Member List-common sort'!$D$2:$D$258,0),1)</f>
        <v>#N/A</v>
      </c>
      <c r="C49" s="35" t="e">
        <f ca="1">INDEX('Master Member List-member only'!$A$3:$F$152,(MATCH(B49,'Master Member List-member only'!$A$3:$A$152,0)),4)</f>
        <v>#N/A</v>
      </c>
      <c r="D49" s="36">
        <f ca="1">IF(ISREF(INDIRECT(References!E48)),INDIRECT(References!E48),"")</f>
        <v>0</v>
      </c>
      <c r="E49" s="36">
        <f ca="1">IF(ISREF(INDIRECT(References!F48)),INDIRECT(References!F48),"")</f>
        <v>0</v>
      </c>
    </row>
    <row r="50" spans="1:5" x14ac:dyDescent="0.25">
      <c r="A50" s="34">
        <f ca="1">IF(ISREF(INDIRECT(References!D49)),INDIRECT(References!D49),"")</f>
        <v>0</v>
      </c>
      <c r="B50" s="35" t="e">
        <f ca="1">INDEX('Master Member List-common sort'!$A$2:$F$258,MATCH($A50,'Master Member List-common sort'!$D$2:$D$258,0),1)</f>
        <v>#N/A</v>
      </c>
      <c r="C50" s="35" t="e">
        <f ca="1">INDEX('Master Member List-member only'!$A$3:$F$152,(MATCH(B50,'Master Member List-member only'!$A$3:$A$152,0)),4)</f>
        <v>#N/A</v>
      </c>
      <c r="D50" s="36">
        <f ca="1">IF(ISREF(INDIRECT(References!E49)),INDIRECT(References!E49),"")</f>
        <v>0</v>
      </c>
      <c r="E50" s="36">
        <f ca="1">IF(ISREF(INDIRECT(References!F49)),INDIRECT(References!F49),"")</f>
        <v>0</v>
      </c>
    </row>
    <row r="51" spans="1:5" x14ac:dyDescent="0.25">
      <c r="A51" s="34">
        <f ca="1">IF(ISREF(INDIRECT(References!D50)),INDIRECT(References!D50),"")</f>
        <v>0</v>
      </c>
      <c r="B51" s="35" t="e">
        <f ca="1">INDEX('Master Member List-common sort'!$A$2:$F$258,MATCH($A51,'Master Member List-common sort'!$D$2:$D$258,0),1)</f>
        <v>#N/A</v>
      </c>
      <c r="C51" s="35" t="e">
        <f ca="1">INDEX('Master Member List-member only'!$A$3:$F$152,(MATCH(B51,'Master Member List-member only'!$A$3:$A$152,0)),4)</f>
        <v>#N/A</v>
      </c>
      <c r="D51" s="36">
        <f ca="1">IF(ISREF(INDIRECT(References!E50)),INDIRECT(References!E50),"")</f>
        <v>0</v>
      </c>
      <c r="E51" s="36">
        <f ca="1">IF(ISREF(INDIRECT(References!F50)),INDIRECT(References!F50),"")</f>
        <v>0</v>
      </c>
    </row>
    <row r="52" spans="1:5" x14ac:dyDescent="0.25">
      <c r="A52" s="34">
        <f ca="1">IF(ISREF(INDIRECT(References!D51)),INDIRECT(References!D51),"")</f>
        <v>0</v>
      </c>
      <c r="B52" s="35" t="e">
        <f ca="1">INDEX('Master Member List-common sort'!$A$2:$F$258,MATCH($A52,'Master Member List-common sort'!$D$2:$D$258,0),1)</f>
        <v>#N/A</v>
      </c>
      <c r="C52" s="35" t="e">
        <f ca="1">INDEX('Master Member List-member only'!$A$3:$F$152,(MATCH(B52,'Master Member List-member only'!$A$3:$A$152,0)),4)</f>
        <v>#N/A</v>
      </c>
      <c r="D52" s="36">
        <f ca="1">IF(ISREF(INDIRECT(References!E51)),INDIRECT(References!E51),"")</f>
        <v>0</v>
      </c>
      <c r="E52" s="36">
        <f ca="1">IF(ISREF(INDIRECT(References!F51)),INDIRECT(References!F51),"")</f>
        <v>0</v>
      </c>
    </row>
    <row r="53" spans="1:5" x14ac:dyDescent="0.25">
      <c r="A53" s="34">
        <f ca="1">IF(ISREF(INDIRECT(References!D52)),INDIRECT(References!D52),"")</f>
        <v>0</v>
      </c>
      <c r="B53" s="35" t="e">
        <f ca="1">INDEX('Master Member List-common sort'!$A$2:$F$258,MATCH($A53,'Master Member List-common sort'!$D$2:$D$258,0),1)</f>
        <v>#N/A</v>
      </c>
      <c r="C53" s="35" t="e">
        <f ca="1">INDEX('Master Member List-member only'!$A$3:$F$152,(MATCH(B53,'Master Member List-member only'!$A$3:$A$152,0)),4)</f>
        <v>#N/A</v>
      </c>
      <c r="D53" s="36">
        <f ca="1">IF(ISREF(INDIRECT(References!E52)),INDIRECT(References!E52),"")</f>
        <v>0</v>
      </c>
      <c r="E53" s="36">
        <f ca="1">IF(ISREF(INDIRECT(References!F52)),INDIRECT(References!F52),"")</f>
        <v>0</v>
      </c>
    </row>
    <row r="54" spans="1:5" x14ac:dyDescent="0.25">
      <c r="A54" s="34">
        <f ca="1">IF(ISREF(INDIRECT(References!D53)),INDIRECT(References!D53),"")</f>
        <v>0</v>
      </c>
      <c r="B54" s="35" t="e">
        <f ca="1">INDEX('Master Member List-common sort'!$A$2:$F$258,MATCH($A54,'Master Member List-common sort'!$D$2:$D$258,0),1)</f>
        <v>#N/A</v>
      </c>
      <c r="C54" s="35" t="e">
        <f ca="1">INDEX('Master Member List-member only'!$A$3:$F$152,(MATCH(B54,'Master Member List-member only'!$A$3:$A$152,0)),4)</f>
        <v>#N/A</v>
      </c>
      <c r="D54" s="36">
        <f ca="1">IF(ISREF(INDIRECT(References!E53)),INDIRECT(References!E53),"")</f>
        <v>0</v>
      </c>
      <c r="E54" s="36">
        <f ca="1">IF(ISREF(INDIRECT(References!F53)),INDIRECT(References!F53),"")</f>
        <v>0</v>
      </c>
    </row>
    <row r="55" spans="1:5" x14ac:dyDescent="0.25">
      <c r="A55" s="34">
        <f ca="1">IF(ISREF(INDIRECT(References!D54)),INDIRECT(References!D54),"")</f>
        <v>0</v>
      </c>
      <c r="B55" s="35" t="e">
        <f ca="1">INDEX('Master Member List-common sort'!$A$2:$F$258,MATCH($A55,'Master Member List-common sort'!$D$2:$D$258,0),1)</f>
        <v>#N/A</v>
      </c>
      <c r="C55" s="35" t="e">
        <f ca="1">INDEX('Master Member List-member only'!$A$3:$F$152,(MATCH(B55,'Master Member List-member only'!$A$3:$A$152,0)),4)</f>
        <v>#N/A</v>
      </c>
      <c r="D55" s="36">
        <f ca="1">IF(ISREF(INDIRECT(References!E54)),INDIRECT(References!E54),"")</f>
        <v>0</v>
      </c>
      <c r="E55" s="36">
        <f ca="1">IF(ISREF(INDIRECT(References!F54)),INDIRECT(References!F54),"")</f>
        <v>0</v>
      </c>
    </row>
    <row r="56" spans="1:5" x14ac:dyDescent="0.25">
      <c r="A56" s="34">
        <f ca="1">IF(ISREF(INDIRECT(References!D55)),INDIRECT(References!D55),"")</f>
        <v>0</v>
      </c>
      <c r="B56" s="35" t="e">
        <f ca="1">INDEX('Master Member List-common sort'!$A$2:$F$258,MATCH($A56,'Master Member List-common sort'!$D$2:$D$258,0),1)</f>
        <v>#N/A</v>
      </c>
      <c r="C56" s="35" t="e">
        <f ca="1">INDEX('Master Member List-member only'!$A$3:$F$152,(MATCH(B56,'Master Member List-member only'!$A$3:$A$152,0)),4)</f>
        <v>#N/A</v>
      </c>
      <c r="D56" s="36">
        <f ca="1">IF(ISREF(INDIRECT(References!E55)),INDIRECT(References!E55),"")</f>
        <v>0</v>
      </c>
      <c r="E56" s="36">
        <f ca="1">IF(ISREF(INDIRECT(References!F55)),INDIRECT(References!F55),"")</f>
        <v>0</v>
      </c>
    </row>
    <row r="57" spans="1:5" x14ac:dyDescent="0.25">
      <c r="A57" s="34">
        <f ca="1">IF(ISREF(INDIRECT(References!D56)),INDIRECT(References!D56),"")</f>
        <v>0</v>
      </c>
      <c r="B57" s="35" t="e">
        <f ca="1">INDEX('Master Member List-common sort'!$A$2:$F$258,MATCH($A57,'Master Member List-common sort'!$D$2:$D$258,0),1)</f>
        <v>#N/A</v>
      </c>
      <c r="C57" s="35" t="e">
        <f ca="1">INDEX('Master Member List-member only'!$A$3:$F$152,(MATCH(B57,'Master Member List-member only'!$A$3:$A$152,0)),4)</f>
        <v>#N/A</v>
      </c>
      <c r="D57" s="36">
        <f ca="1">IF(ISREF(INDIRECT(References!E56)),INDIRECT(References!E56),"")</f>
        <v>0</v>
      </c>
      <c r="E57" s="36">
        <f ca="1">IF(ISREF(INDIRECT(References!F56)),INDIRECT(References!F56),"")</f>
        <v>0</v>
      </c>
    </row>
    <row r="58" spans="1:5" x14ac:dyDescent="0.25">
      <c r="A58" s="34">
        <f ca="1">IF(ISREF(INDIRECT(References!D57)),INDIRECT(References!D57),"")</f>
        <v>0</v>
      </c>
      <c r="B58" s="35" t="e">
        <f ca="1">INDEX('Master Member List-common sort'!$A$2:$F$258,MATCH($A58,'Master Member List-common sort'!$D$2:$D$258,0),1)</f>
        <v>#N/A</v>
      </c>
      <c r="C58" s="35" t="e">
        <f ca="1">INDEX('Master Member List-member only'!$A$3:$F$152,(MATCH(B58,'Master Member List-member only'!$A$3:$A$152,0)),4)</f>
        <v>#N/A</v>
      </c>
      <c r="D58" s="36">
        <f ca="1">IF(ISREF(INDIRECT(References!E57)),INDIRECT(References!E57),"")</f>
        <v>0</v>
      </c>
      <c r="E58" s="36">
        <f ca="1">IF(ISREF(INDIRECT(References!F57)),INDIRECT(References!F57),"")</f>
        <v>0</v>
      </c>
    </row>
    <row r="59" spans="1:5" x14ac:dyDescent="0.25">
      <c r="A59" s="34">
        <f ca="1">IF(ISREF(INDIRECT(References!D58)),INDIRECT(References!D58),"")</f>
        <v>0</v>
      </c>
      <c r="B59" s="35" t="e">
        <f ca="1">INDEX('Master Member List-common sort'!$A$2:$F$258,MATCH($A59,'Master Member List-common sort'!$D$2:$D$258,0),1)</f>
        <v>#N/A</v>
      </c>
      <c r="C59" s="35" t="e">
        <f ca="1">INDEX('Master Member List-member only'!$A$3:$F$152,(MATCH(B59,'Master Member List-member only'!$A$3:$A$152,0)),4)</f>
        <v>#N/A</v>
      </c>
      <c r="D59" s="36">
        <f ca="1">IF(ISREF(INDIRECT(References!E58)),INDIRECT(References!E58),"")</f>
        <v>0</v>
      </c>
      <c r="E59" s="36">
        <f ca="1">IF(ISREF(INDIRECT(References!F58)),INDIRECT(References!F58),"")</f>
        <v>0</v>
      </c>
    </row>
    <row r="60" spans="1:5" x14ac:dyDescent="0.25">
      <c r="A60" s="34">
        <f ca="1">IF(ISREF(INDIRECT(References!D59)),INDIRECT(References!D59),"")</f>
        <v>0</v>
      </c>
      <c r="B60" s="35" t="e">
        <f ca="1">INDEX('Master Member List-common sort'!$A$2:$F$258,MATCH($A60,'Master Member List-common sort'!$D$2:$D$258,0),1)</f>
        <v>#N/A</v>
      </c>
      <c r="C60" s="35" t="e">
        <f ca="1">INDEX('Master Member List-member only'!$A$3:$F$152,(MATCH(B60,'Master Member List-member only'!$A$3:$A$152,0)),4)</f>
        <v>#N/A</v>
      </c>
      <c r="D60" s="36">
        <f ca="1">IF(ISREF(INDIRECT(References!E59)),INDIRECT(References!E59),"")</f>
        <v>0</v>
      </c>
      <c r="E60" s="36">
        <f ca="1">IF(ISREF(INDIRECT(References!F59)),INDIRECT(References!F59),"")</f>
        <v>0</v>
      </c>
    </row>
    <row r="61" spans="1:5" x14ac:dyDescent="0.25">
      <c r="A61" s="34">
        <f ca="1">IF(ISREF(INDIRECT(References!D60)),INDIRECT(References!D60),"")</f>
        <v>0</v>
      </c>
      <c r="B61" s="35" t="e">
        <f ca="1">INDEX('Master Member List-common sort'!$A$2:$F$258,MATCH($A61,'Master Member List-common sort'!$D$2:$D$258,0),1)</f>
        <v>#N/A</v>
      </c>
      <c r="C61" s="35" t="e">
        <f ca="1">INDEX('Master Member List-member only'!$A$3:$F$152,(MATCH(B61,'Master Member List-member only'!$A$3:$A$152,0)),4)</f>
        <v>#N/A</v>
      </c>
      <c r="D61" s="36">
        <f ca="1">IF(ISREF(INDIRECT(References!E60)),INDIRECT(References!E60),"")</f>
        <v>0</v>
      </c>
      <c r="E61" s="36">
        <f ca="1">IF(ISREF(INDIRECT(References!F60)),INDIRECT(References!F60),"")</f>
        <v>0</v>
      </c>
    </row>
    <row r="62" spans="1:5" x14ac:dyDescent="0.25">
      <c r="A62" s="34">
        <f ca="1">IF(ISREF(INDIRECT(References!D61)),INDIRECT(References!D61),"")</f>
        <v>0</v>
      </c>
      <c r="B62" s="35" t="e">
        <f ca="1">INDEX('Master Member List-common sort'!$A$2:$F$258,MATCH($A62,'Master Member List-common sort'!$D$2:$D$258,0),1)</f>
        <v>#N/A</v>
      </c>
      <c r="C62" s="35" t="e">
        <f ca="1">INDEX('Master Member List-member only'!$A$3:$F$152,(MATCH(B62,'Master Member List-member only'!$A$3:$A$152,0)),4)</f>
        <v>#N/A</v>
      </c>
      <c r="D62" s="36">
        <f ca="1">IF(ISREF(INDIRECT(References!E61)),INDIRECT(References!E61),"")</f>
        <v>0</v>
      </c>
      <c r="E62" s="36">
        <f ca="1">IF(ISREF(INDIRECT(References!F61)),INDIRECT(References!F61),"")</f>
        <v>0</v>
      </c>
    </row>
    <row r="63" spans="1:5" x14ac:dyDescent="0.25">
      <c r="A63" s="34">
        <f ca="1">IF(ISREF(INDIRECT(References!D62)),INDIRECT(References!D62),"")</f>
        <v>0</v>
      </c>
      <c r="B63" s="35" t="e">
        <f ca="1">INDEX('Master Member List-common sort'!$A$2:$F$258,MATCH($A63,'Master Member List-common sort'!$D$2:$D$258,0),1)</f>
        <v>#N/A</v>
      </c>
      <c r="C63" s="35" t="e">
        <f ca="1">INDEX('Master Member List-member only'!$A$3:$F$152,(MATCH(B63,'Master Member List-member only'!$A$3:$A$152,0)),4)</f>
        <v>#N/A</v>
      </c>
      <c r="D63" s="36">
        <f ca="1">IF(ISREF(INDIRECT(References!E62)),INDIRECT(References!E62),"")</f>
        <v>0</v>
      </c>
      <c r="E63" s="36">
        <f ca="1">IF(ISREF(INDIRECT(References!F62)),INDIRECT(References!F62),"")</f>
        <v>0</v>
      </c>
    </row>
    <row r="64" spans="1:5" x14ac:dyDescent="0.25">
      <c r="A64" s="34">
        <f ca="1">IF(ISREF(INDIRECT(References!D63)),INDIRECT(References!D63),"")</f>
        <v>0</v>
      </c>
      <c r="B64" s="35" t="e">
        <f ca="1">INDEX('Master Member List-common sort'!$A$2:$F$258,MATCH($A64,'Master Member List-common sort'!$D$2:$D$258,0),1)</f>
        <v>#N/A</v>
      </c>
      <c r="C64" s="35" t="e">
        <f ca="1">INDEX('Master Member List-member only'!$A$3:$F$152,(MATCH(B64,'Master Member List-member only'!$A$3:$A$152,0)),4)</f>
        <v>#N/A</v>
      </c>
      <c r="D64" s="36">
        <f ca="1">IF(ISREF(INDIRECT(References!E63)),INDIRECT(References!E63),"")</f>
        <v>0</v>
      </c>
      <c r="E64" s="36">
        <f ca="1">IF(ISREF(INDIRECT(References!F63)),INDIRECT(References!F63),"")</f>
        <v>0</v>
      </c>
    </row>
    <row r="65" spans="1:5" x14ac:dyDescent="0.25">
      <c r="A65" s="34">
        <f ca="1">IF(ISREF(INDIRECT(References!D64)),INDIRECT(References!D64),"")</f>
        <v>0</v>
      </c>
      <c r="B65" s="35" t="e">
        <f ca="1">INDEX('Master Member List-common sort'!$A$2:$F$258,MATCH($A65,'Master Member List-common sort'!$D$2:$D$258,0),1)</f>
        <v>#N/A</v>
      </c>
      <c r="C65" s="35" t="e">
        <f ca="1">INDEX('Master Member List-member only'!$A$3:$F$152,(MATCH(B65,'Master Member List-member only'!$A$3:$A$152,0)),4)</f>
        <v>#N/A</v>
      </c>
      <c r="D65" s="36">
        <f ca="1">IF(ISREF(INDIRECT(References!E64)),INDIRECT(References!E64),"")</f>
        <v>0</v>
      </c>
      <c r="E65" s="36">
        <f ca="1">IF(ISREF(INDIRECT(References!F64)),INDIRECT(References!F64),"")</f>
        <v>0</v>
      </c>
    </row>
    <row r="66" spans="1:5" x14ac:dyDescent="0.25">
      <c r="A66" s="34">
        <f ca="1">IF(ISREF(INDIRECT(References!D65)),INDIRECT(References!D65),"")</f>
        <v>0</v>
      </c>
      <c r="B66" s="35" t="e">
        <f ca="1">INDEX('Master Member List-common sort'!$A$2:$F$258,MATCH($A66,'Master Member List-common sort'!$D$2:$D$258,0),1)</f>
        <v>#N/A</v>
      </c>
      <c r="C66" s="35" t="e">
        <f ca="1">INDEX('Master Member List-member only'!$A$3:$F$152,(MATCH(B66,'Master Member List-member only'!$A$3:$A$152,0)),4)</f>
        <v>#N/A</v>
      </c>
      <c r="D66" s="36">
        <f ca="1">IF(ISREF(INDIRECT(References!E65)),INDIRECT(References!E65),"")</f>
        <v>0</v>
      </c>
      <c r="E66" s="36">
        <f ca="1">IF(ISREF(INDIRECT(References!F65)),INDIRECT(References!F65),"")</f>
        <v>0</v>
      </c>
    </row>
    <row r="67" spans="1:5" x14ac:dyDescent="0.25">
      <c r="A67" s="34">
        <f ca="1">IF(ISREF(INDIRECT(References!D66)),INDIRECT(References!D66),"")</f>
        <v>0</v>
      </c>
      <c r="B67" s="35" t="e">
        <f ca="1">INDEX('Master Member List-common sort'!$A$2:$F$258,MATCH($A67,'Master Member List-common sort'!$D$2:$D$258,0),1)</f>
        <v>#N/A</v>
      </c>
      <c r="C67" s="35" t="e">
        <f ca="1">INDEX('Master Member List-member only'!$A$3:$F$152,(MATCH(B67,'Master Member List-member only'!$A$3:$A$152,0)),4)</f>
        <v>#N/A</v>
      </c>
      <c r="D67" s="36">
        <f ca="1">IF(ISREF(INDIRECT(References!E66)),INDIRECT(References!E66),"")</f>
        <v>0</v>
      </c>
      <c r="E67" s="36">
        <f ca="1">IF(ISREF(INDIRECT(References!F66)),INDIRECT(References!F66),"")</f>
        <v>0</v>
      </c>
    </row>
    <row r="68" spans="1:5" x14ac:dyDescent="0.25">
      <c r="A68" s="34">
        <f ca="1">IF(ISREF(INDIRECT(References!D67)),INDIRECT(References!D67),"")</f>
        <v>0</v>
      </c>
      <c r="B68" s="35" t="e">
        <f ca="1">INDEX('Master Member List-common sort'!$A$2:$F$258,MATCH($A68,'Master Member List-common sort'!$D$2:$D$258,0),1)</f>
        <v>#N/A</v>
      </c>
      <c r="C68" s="35" t="e">
        <f ca="1">INDEX('Master Member List-member only'!$A$3:$F$152,(MATCH(B68,'Master Member List-member only'!$A$3:$A$152,0)),4)</f>
        <v>#N/A</v>
      </c>
      <c r="D68" s="36">
        <f ca="1">IF(ISREF(INDIRECT(References!E67)),INDIRECT(References!E67),"")</f>
        <v>0</v>
      </c>
      <c r="E68" s="36">
        <f ca="1">IF(ISREF(INDIRECT(References!F67)),INDIRECT(References!F67),"")</f>
        <v>0</v>
      </c>
    </row>
    <row r="69" spans="1:5" x14ac:dyDescent="0.25">
      <c r="A69" s="34">
        <f ca="1">IF(ISREF(INDIRECT(References!D68)),INDIRECT(References!D68),"")</f>
        <v>0</v>
      </c>
      <c r="B69" s="35" t="e">
        <f ca="1">INDEX('Master Member List-common sort'!$A$2:$F$258,MATCH($A69,'Master Member List-common sort'!$D$2:$D$258,0),1)</f>
        <v>#N/A</v>
      </c>
      <c r="C69" s="35" t="e">
        <f ca="1">INDEX('Master Member List-member only'!$A$3:$F$152,(MATCH(B69,'Master Member List-member only'!$A$3:$A$152,0)),4)</f>
        <v>#N/A</v>
      </c>
      <c r="D69" s="36">
        <f ca="1">IF(ISREF(INDIRECT(References!E68)),INDIRECT(References!E68),"")</f>
        <v>0</v>
      </c>
      <c r="E69" s="36">
        <f ca="1">IF(ISREF(INDIRECT(References!F68)),INDIRECT(References!F68),"")</f>
        <v>0</v>
      </c>
    </row>
    <row r="70" spans="1:5" x14ac:dyDescent="0.25">
      <c r="A70" s="34">
        <f ca="1">IF(ISREF(INDIRECT(References!D69)),INDIRECT(References!D69),"")</f>
        <v>0</v>
      </c>
      <c r="B70" s="35" t="e">
        <f ca="1">INDEX('Master Member List-common sort'!$A$2:$F$258,MATCH($A70,'Master Member List-common sort'!$D$2:$D$258,0),1)</f>
        <v>#N/A</v>
      </c>
      <c r="C70" s="35" t="e">
        <f ca="1">INDEX('Master Member List-member only'!$A$3:$F$152,(MATCH(B70,'Master Member List-member only'!$A$3:$A$152,0)),4)</f>
        <v>#N/A</v>
      </c>
      <c r="D70" s="36">
        <f ca="1">IF(ISREF(INDIRECT(References!E69)),INDIRECT(References!E69),"")</f>
        <v>0</v>
      </c>
      <c r="E70" s="36">
        <f ca="1">IF(ISREF(INDIRECT(References!F69)),INDIRECT(References!F69),"")</f>
        <v>0</v>
      </c>
    </row>
    <row r="71" spans="1:5" x14ac:dyDescent="0.25">
      <c r="A71" s="34">
        <f ca="1">IF(ISREF(INDIRECT(References!D70)),INDIRECT(References!D70),"")</f>
        <v>0</v>
      </c>
      <c r="B71" s="35" t="e">
        <f ca="1">INDEX('Master Member List-common sort'!$A$2:$F$258,MATCH($A71,'Master Member List-common sort'!$D$2:$D$258,0),1)</f>
        <v>#N/A</v>
      </c>
      <c r="C71" s="35" t="e">
        <f ca="1">INDEX('Master Member List-member only'!$A$3:$F$152,(MATCH(B71,'Master Member List-member only'!$A$3:$A$152,0)),4)</f>
        <v>#N/A</v>
      </c>
      <c r="D71" s="36">
        <f ca="1">IF(ISREF(INDIRECT(References!E70)),INDIRECT(References!E70),"")</f>
        <v>0</v>
      </c>
      <c r="E71" s="36">
        <f ca="1">IF(ISREF(INDIRECT(References!F70)),INDIRECT(References!F70),"")</f>
        <v>0</v>
      </c>
    </row>
    <row r="72" spans="1:5" x14ac:dyDescent="0.25">
      <c r="A72" s="34">
        <f ca="1">IF(ISREF(INDIRECT(References!D71)),INDIRECT(References!D71),"")</f>
        <v>0</v>
      </c>
      <c r="B72" s="35" t="e">
        <f ca="1">INDEX('Master Member List-common sort'!$A$2:$F$258,MATCH($A72,'Master Member List-common sort'!$D$2:$D$258,0),1)</f>
        <v>#N/A</v>
      </c>
      <c r="C72" s="35" t="e">
        <f ca="1">INDEX('Master Member List-member only'!$A$3:$F$152,(MATCH(B72,'Master Member List-member only'!$A$3:$A$152,0)),4)</f>
        <v>#N/A</v>
      </c>
      <c r="D72" s="36">
        <f ca="1">IF(ISREF(INDIRECT(References!E71)),INDIRECT(References!E71),"")</f>
        <v>0</v>
      </c>
      <c r="E72" s="36">
        <f ca="1">IF(ISREF(INDIRECT(References!F71)),INDIRECT(References!F71),"")</f>
        <v>0</v>
      </c>
    </row>
    <row r="73" spans="1:5" x14ac:dyDescent="0.25">
      <c r="A73" s="34">
        <f ca="1">IF(ISREF(INDIRECT(References!D72)),INDIRECT(References!D72),"")</f>
        <v>0</v>
      </c>
      <c r="B73" s="35" t="e">
        <f ca="1">INDEX('Master Member List-common sort'!$A$2:$F$258,MATCH($A73,'Master Member List-common sort'!$D$2:$D$258,0),1)</f>
        <v>#N/A</v>
      </c>
      <c r="C73" s="35" t="e">
        <f ca="1">INDEX('Master Member List-member only'!$A$3:$F$152,(MATCH(B73,'Master Member List-member only'!$A$3:$A$152,0)),4)</f>
        <v>#N/A</v>
      </c>
      <c r="D73" s="36">
        <f ca="1">IF(ISREF(INDIRECT(References!E72)),INDIRECT(References!E72),"")</f>
        <v>0</v>
      </c>
      <c r="E73" s="36">
        <f ca="1">IF(ISREF(INDIRECT(References!F72)),INDIRECT(References!F72),"")</f>
        <v>0</v>
      </c>
    </row>
    <row r="74" spans="1:5" x14ac:dyDescent="0.25">
      <c r="A74" s="34">
        <f ca="1">IF(ISREF(INDIRECT(References!D73)),INDIRECT(References!D73),"")</f>
        <v>0</v>
      </c>
      <c r="B74" s="35" t="e">
        <f ca="1">INDEX('Master Member List-common sort'!$A$2:$F$258,MATCH($A74,'Master Member List-common sort'!$D$2:$D$258,0),1)</f>
        <v>#N/A</v>
      </c>
      <c r="C74" s="35" t="e">
        <f ca="1">INDEX('Master Member List-member only'!$A$3:$F$152,(MATCH(B74,'Master Member List-member only'!$A$3:$A$152,0)),4)</f>
        <v>#N/A</v>
      </c>
      <c r="D74" s="36">
        <f ca="1">IF(ISREF(INDIRECT(References!E73)),INDIRECT(References!E73),"")</f>
        <v>0</v>
      </c>
      <c r="E74" s="36">
        <f ca="1">IF(ISREF(INDIRECT(References!F73)),INDIRECT(References!F73),"")</f>
        <v>0</v>
      </c>
    </row>
    <row r="75" spans="1:5" x14ac:dyDescent="0.25">
      <c r="A75" s="34">
        <f ca="1">IF(ISREF(INDIRECT(References!D74)),INDIRECT(References!D74),"")</f>
        <v>0</v>
      </c>
      <c r="B75" s="35" t="e">
        <f ca="1">INDEX('Master Member List-common sort'!$A$2:$F$258,MATCH($A75,'Master Member List-common sort'!$D$2:$D$258,0),1)</f>
        <v>#N/A</v>
      </c>
      <c r="C75" s="35" t="e">
        <f ca="1">INDEX('Master Member List-member only'!$A$3:$F$152,(MATCH(B75,'Master Member List-member only'!$A$3:$A$152,0)),4)</f>
        <v>#N/A</v>
      </c>
      <c r="D75" s="36">
        <f ca="1">IF(ISREF(INDIRECT(References!E74)),INDIRECT(References!E74),"")</f>
        <v>0</v>
      </c>
      <c r="E75" s="36">
        <f ca="1">IF(ISREF(INDIRECT(References!F74)),INDIRECT(References!F74),"")</f>
        <v>0</v>
      </c>
    </row>
    <row r="76" spans="1:5" x14ac:dyDescent="0.25">
      <c r="A76" s="34">
        <f ca="1">IF(ISREF(INDIRECT(References!D75)),INDIRECT(References!D75),"")</f>
        <v>0</v>
      </c>
      <c r="B76" s="35" t="e">
        <f ca="1">INDEX('Master Member List-common sort'!$A$2:$F$258,MATCH($A76,'Master Member List-common sort'!$D$2:$D$258,0),1)</f>
        <v>#N/A</v>
      </c>
      <c r="C76" s="35" t="e">
        <f ca="1">INDEX('Master Member List-member only'!$A$3:$F$152,(MATCH(B76,'Master Member List-member only'!$A$3:$A$152,0)),4)</f>
        <v>#N/A</v>
      </c>
      <c r="D76" s="36">
        <f ca="1">IF(ISREF(INDIRECT(References!E75)),INDIRECT(References!E75),"")</f>
        <v>0</v>
      </c>
      <c r="E76" s="36">
        <f ca="1">IF(ISREF(INDIRECT(References!F75)),INDIRECT(References!F75),"")</f>
        <v>0</v>
      </c>
    </row>
    <row r="77" spans="1:5" x14ac:dyDescent="0.25">
      <c r="A77" s="34">
        <f ca="1">IF(ISREF(INDIRECT(References!D76)),INDIRECT(References!D76),"")</f>
        <v>0</v>
      </c>
      <c r="B77" s="35" t="e">
        <f ca="1">INDEX('Master Member List-common sort'!$A$2:$F$258,MATCH($A77,'Master Member List-common sort'!$D$2:$D$258,0),1)</f>
        <v>#N/A</v>
      </c>
      <c r="C77" s="35" t="e">
        <f ca="1">INDEX('Master Member List-member only'!$A$3:$F$152,(MATCH(B77,'Master Member List-member only'!$A$3:$A$152,0)),4)</f>
        <v>#N/A</v>
      </c>
      <c r="D77" s="36">
        <f ca="1">IF(ISREF(INDIRECT(References!E76)),INDIRECT(References!E76),"")</f>
        <v>0</v>
      </c>
      <c r="E77" s="36">
        <f ca="1">IF(ISREF(INDIRECT(References!F76)),INDIRECT(References!F76),"")</f>
        <v>0</v>
      </c>
    </row>
    <row r="78" spans="1:5" x14ac:dyDescent="0.25">
      <c r="A78" s="34">
        <f ca="1">IF(ISREF(INDIRECT(References!D77)),INDIRECT(References!D77),"")</f>
        <v>0</v>
      </c>
      <c r="B78" s="35" t="e">
        <f ca="1">INDEX('Master Member List-common sort'!$A$2:$F$258,MATCH($A78,'Master Member List-common sort'!$D$2:$D$258,0),1)</f>
        <v>#N/A</v>
      </c>
      <c r="C78" s="35" t="e">
        <f ca="1">INDEX('Master Member List-member only'!$A$3:$F$152,(MATCH(B78,'Master Member List-member only'!$A$3:$A$152,0)),4)</f>
        <v>#N/A</v>
      </c>
      <c r="D78" s="36">
        <f ca="1">IF(ISREF(INDIRECT(References!E77)),INDIRECT(References!E77),"")</f>
        <v>0</v>
      </c>
      <c r="E78" s="36">
        <f ca="1">IF(ISREF(INDIRECT(References!F77)),INDIRECT(References!F77),"")</f>
        <v>0</v>
      </c>
    </row>
    <row r="79" spans="1:5" x14ac:dyDescent="0.25">
      <c r="A79" s="34">
        <f ca="1">IF(ISREF(INDIRECT(References!D78)),INDIRECT(References!D78),"")</f>
        <v>0</v>
      </c>
      <c r="B79" s="35" t="e">
        <f ca="1">INDEX('Master Member List-common sort'!$A$2:$F$258,MATCH($A79,'Master Member List-common sort'!$D$2:$D$258,0),1)</f>
        <v>#N/A</v>
      </c>
      <c r="C79" s="35" t="e">
        <f ca="1">INDEX('Master Member List-member only'!$A$3:$F$152,(MATCH(B79,'Master Member List-member only'!$A$3:$A$152,0)),4)</f>
        <v>#N/A</v>
      </c>
      <c r="D79" s="36">
        <f ca="1">IF(ISREF(INDIRECT(References!E78)),INDIRECT(References!E78),"")</f>
        <v>0</v>
      </c>
      <c r="E79" s="36">
        <f ca="1">IF(ISREF(INDIRECT(References!F78)),INDIRECT(References!F78),"")</f>
        <v>0</v>
      </c>
    </row>
    <row r="80" spans="1:5" x14ac:dyDescent="0.25">
      <c r="A80" s="34">
        <f ca="1">IF(ISREF(INDIRECT(References!D79)),INDIRECT(References!D79),"")</f>
        <v>0</v>
      </c>
      <c r="B80" s="35" t="e">
        <f ca="1">INDEX('Master Member List-common sort'!$A$2:$F$258,MATCH($A80,'Master Member List-common sort'!$D$2:$D$258,0),1)</f>
        <v>#N/A</v>
      </c>
      <c r="C80" s="35" t="e">
        <f ca="1">INDEX('Master Member List-member only'!$A$3:$F$152,(MATCH(B80,'Master Member List-member only'!$A$3:$A$152,0)),4)</f>
        <v>#N/A</v>
      </c>
      <c r="D80" s="36">
        <f ca="1">IF(ISREF(INDIRECT(References!E79)),INDIRECT(References!E79),"")</f>
        <v>0</v>
      </c>
      <c r="E80" s="36">
        <f ca="1">IF(ISREF(INDIRECT(References!F79)),INDIRECT(References!F79),"")</f>
        <v>0</v>
      </c>
    </row>
    <row r="81" spans="1:5" x14ac:dyDescent="0.25">
      <c r="A81" s="34">
        <f ca="1">IF(ISREF(INDIRECT(References!D80)),INDIRECT(References!D80),"")</f>
        <v>0</v>
      </c>
      <c r="B81" s="35" t="e">
        <f ca="1">INDEX('Master Member List-common sort'!$A$2:$F$258,MATCH($A81,'Master Member List-common sort'!$D$2:$D$258,0),1)</f>
        <v>#N/A</v>
      </c>
      <c r="C81" s="35" t="e">
        <f ca="1">INDEX('Master Member List-member only'!$A$3:$F$152,(MATCH(B81,'Master Member List-member only'!$A$3:$A$152,0)),4)</f>
        <v>#N/A</v>
      </c>
      <c r="D81" s="36">
        <f ca="1">IF(ISREF(INDIRECT(References!E80)),INDIRECT(References!E80),"")</f>
        <v>0</v>
      </c>
      <c r="E81" s="36">
        <f ca="1">IF(ISREF(INDIRECT(References!F80)),INDIRECT(References!F80),"")</f>
        <v>0</v>
      </c>
    </row>
    <row r="82" spans="1:5" x14ac:dyDescent="0.25">
      <c r="A82" s="34">
        <f ca="1">IF(ISREF(INDIRECT(References!D81)),INDIRECT(References!D81),"")</f>
        <v>0</v>
      </c>
      <c r="B82" s="35" t="e">
        <f ca="1">INDEX('Master Member List-common sort'!$A$2:$F$258,MATCH($A82,'Master Member List-common sort'!$D$2:$D$258,0),1)</f>
        <v>#N/A</v>
      </c>
      <c r="C82" s="35" t="e">
        <f ca="1">INDEX('Master Member List-member only'!$A$3:$F$152,(MATCH(B82,'Master Member List-member only'!$A$3:$A$152,0)),4)</f>
        <v>#N/A</v>
      </c>
      <c r="D82" s="36">
        <f ca="1">IF(ISREF(INDIRECT(References!E81)),INDIRECT(References!E81),"")</f>
        <v>0</v>
      </c>
      <c r="E82" s="36">
        <f ca="1">IF(ISREF(INDIRECT(References!F81)),INDIRECT(References!F81),"")</f>
        <v>0</v>
      </c>
    </row>
    <row r="83" spans="1:5" x14ac:dyDescent="0.25">
      <c r="A83" s="34">
        <f ca="1">IF(ISREF(INDIRECT(References!D82)),INDIRECT(References!D82),"")</f>
        <v>0</v>
      </c>
      <c r="B83" s="35" t="e">
        <f ca="1">INDEX('Master Member List-common sort'!$A$2:$F$258,MATCH($A83,'Master Member List-common sort'!$D$2:$D$258,0),1)</f>
        <v>#N/A</v>
      </c>
      <c r="C83" s="35" t="e">
        <f ca="1">INDEX('Master Member List-member only'!$A$3:$F$152,(MATCH(B83,'Master Member List-member only'!$A$3:$A$152,0)),4)</f>
        <v>#N/A</v>
      </c>
      <c r="D83" s="36">
        <f ca="1">IF(ISREF(INDIRECT(References!E82)),INDIRECT(References!E82),"")</f>
        <v>0</v>
      </c>
      <c r="E83" s="36">
        <f ca="1">IF(ISREF(INDIRECT(References!F82)),INDIRECT(References!F82),"")</f>
        <v>0</v>
      </c>
    </row>
    <row r="84" spans="1:5" x14ac:dyDescent="0.25">
      <c r="A84" s="34">
        <f ca="1">IF(ISREF(INDIRECT(References!D83)),INDIRECT(References!D83),"")</f>
        <v>0</v>
      </c>
      <c r="B84" s="35" t="e">
        <f ca="1">INDEX('Master Member List-common sort'!$A$2:$F$258,MATCH($A84,'Master Member List-common sort'!$D$2:$D$258,0),1)</f>
        <v>#N/A</v>
      </c>
      <c r="C84" s="35" t="e">
        <f ca="1">INDEX('Master Member List-member only'!$A$3:$F$152,(MATCH(B84,'Master Member List-member only'!$A$3:$A$152,0)),4)</f>
        <v>#N/A</v>
      </c>
      <c r="D84" s="36">
        <f ca="1">IF(ISREF(INDIRECT(References!E83)),INDIRECT(References!E83),"")</f>
        <v>0</v>
      </c>
      <c r="E84" s="36">
        <f ca="1">IF(ISREF(INDIRECT(References!F83)),INDIRECT(References!F83),"")</f>
        <v>0</v>
      </c>
    </row>
    <row r="85" spans="1:5" x14ac:dyDescent="0.25">
      <c r="A85" s="34">
        <f ca="1">IF(ISREF(INDIRECT(References!D84)),INDIRECT(References!D84),"")</f>
        <v>0</v>
      </c>
      <c r="B85" s="35" t="e">
        <f ca="1">INDEX('Master Member List-common sort'!$A$2:$F$258,MATCH($A85,'Master Member List-common sort'!$D$2:$D$258,0),1)</f>
        <v>#N/A</v>
      </c>
      <c r="C85" s="35" t="e">
        <f ca="1">INDEX('Master Member List-member only'!$A$3:$F$152,(MATCH(B85,'Master Member List-member only'!$A$3:$A$152,0)),4)</f>
        <v>#N/A</v>
      </c>
      <c r="D85" s="36">
        <f ca="1">IF(ISREF(INDIRECT(References!E84)),INDIRECT(References!E84),"")</f>
        <v>0</v>
      </c>
      <c r="E85" s="36">
        <f ca="1">IF(ISREF(INDIRECT(References!F84)),INDIRECT(References!F84),"")</f>
        <v>0</v>
      </c>
    </row>
    <row r="86" spans="1:5" x14ac:dyDescent="0.25">
      <c r="A86" s="34">
        <f ca="1">IF(ISREF(INDIRECT(References!D85)),INDIRECT(References!D85),"")</f>
        <v>0</v>
      </c>
      <c r="B86" s="35" t="e">
        <f ca="1">INDEX('Master Member List-common sort'!$A$2:$F$258,MATCH($A86,'Master Member List-common sort'!$D$2:$D$258,0),1)</f>
        <v>#N/A</v>
      </c>
      <c r="C86" s="35" t="e">
        <f ca="1">INDEX('Master Member List-member only'!$A$3:$F$152,(MATCH(B86,'Master Member List-member only'!$A$3:$A$152,0)),4)</f>
        <v>#N/A</v>
      </c>
      <c r="D86" s="36">
        <f ca="1">IF(ISREF(INDIRECT(References!E85)),INDIRECT(References!E85),"")</f>
        <v>0</v>
      </c>
      <c r="E86" s="36">
        <f ca="1">IF(ISREF(INDIRECT(References!F85)),INDIRECT(References!F85),"")</f>
        <v>0</v>
      </c>
    </row>
    <row r="87" spans="1:5" x14ac:dyDescent="0.25">
      <c r="A87" s="34">
        <f ca="1">IF(ISREF(INDIRECT(References!D86)),INDIRECT(References!D86),"")</f>
        <v>0</v>
      </c>
      <c r="B87" s="35" t="e">
        <f ca="1">INDEX('Master Member List-common sort'!$A$2:$F$258,MATCH($A87,'Master Member List-common sort'!$D$2:$D$258,0),1)</f>
        <v>#N/A</v>
      </c>
      <c r="C87" s="35" t="e">
        <f ca="1">INDEX('Master Member List-member only'!$A$3:$F$152,(MATCH(B87,'Master Member List-member only'!$A$3:$A$152,0)),4)</f>
        <v>#N/A</v>
      </c>
      <c r="D87" s="36">
        <f ca="1">IF(ISREF(INDIRECT(References!E86)),INDIRECT(References!E86),"")</f>
        <v>0</v>
      </c>
      <c r="E87" s="36">
        <f ca="1">IF(ISREF(INDIRECT(References!F86)),INDIRECT(References!F86),"")</f>
        <v>0</v>
      </c>
    </row>
    <row r="88" spans="1:5" x14ac:dyDescent="0.25">
      <c r="A88" s="34">
        <f ca="1">IF(ISREF(INDIRECT(References!D87)),INDIRECT(References!D87),"")</f>
        <v>0</v>
      </c>
      <c r="B88" s="35" t="e">
        <f ca="1">INDEX('Master Member List-common sort'!$A$2:$F$258,MATCH($A88,'Master Member List-common sort'!$D$2:$D$258,0),1)</f>
        <v>#N/A</v>
      </c>
      <c r="C88" s="35" t="e">
        <f ca="1">INDEX('Master Member List-member only'!$A$3:$F$152,(MATCH(B88,'Master Member List-member only'!$A$3:$A$152,0)),4)</f>
        <v>#N/A</v>
      </c>
      <c r="D88" s="36">
        <f ca="1">IF(ISREF(INDIRECT(References!E87)),INDIRECT(References!E87),"")</f>
        <v>0</v>
      </c>
      <c r="E88" s="36">
        <f ca="1">IF(ISREF(INDIRECT(References!F87)),INDIRECT(References!F87),"")</f>
        <v>0</v>
      </c>
    </row>
    <row r="89" spans="1:5" x14ac:dyDescent="0.25">
      <c r="A89" s="34">
        <f ca="1">IF(ISREF(INDIRECT(References!D88)),INDIRECT(References!D88),"")</f>
        <v>0</v>
      </c>
      <c r="B89" s="35" t="e">
        <f ca="1">INDEX('Master Member List-common sort'!$A$2:$F$258,MATCH($A89,'Master Member List-common sort'!$D$2:$D$258,0),1)</f>
        <v>#N/A</v>
      </c>
      <c r="C89" s="35" t="e">
        <f ca="1">INDEX('Master Member List-member only'!$A$3:$F$152,(MATCH(B89,'Master Member List-member only'!$A$3:$A$152,0)),4)</f>
        <v>#N/A</v>
      </c>
      <c r="D89" s="36">
        <f ca="1">IF(ISREF(INDIRECT(References!E88)),INDIRECT(References!E88),"")</f>
        <v>0</v>
      </c>
      <c r="E89" s="36">
        <f ca="1">IF(ISREF(INDIRECT(References!F88)),INDIRECT(References!F88),"")</f>
        <v>0</v>
      </c>
    </row>
    <row r="90" spans="1:5" x14ac:dyDescent="0.25">
      <c r="A90" s="34">
        <f ca="1">IF(ISREF(INDIRECT(References!D89)),INDIRECT(References!D89),"")</f>
        <v>0</v>
      </c>
      <c r="B90" s="35" t="e">
        <f ca="1">INDEX('Master Member List-common sort'!$A$2:$F$258,MATCH($A90,'Master Member List-common sort'!$D$2:$D$258,0),1)</f>
        <v>#N/A</v>
      </c>
      <c r="C90" s="35" t="e">
        <f ca="1">INDEX('Master Member List-member only'!$A$3:$F$152,(MATCH(B90,'Master Member List-member only'!$A$3:$A$152,0)),4)</f>
        <v>#N/A</v>
      </c>
      <c r="D90" s="36">
        <f ca="1">IF(ISREF(INDIRECT(References!E89)),INDIRECT(References!E89),"")</f>
        <v>0</v>
      </c>
      <c r="E90" s="36">
        <f ca="1">IF(ISREF(INDIRECT(References!F89)),INDIRECT(References!F89),"")</f>
        <v>0</v>
      </c>
    </row>
  </sheetData>
  <sheetProtection sheet="1" objects="1" scenarios="1"/>
  <sortState xmlns:xlrd2="http://schemas.microsoft.com/office/spreadsheetml/2017/richdata2" ref="A3:BP41">
    <sortCondition ref="B3:B41"/>
  </sortState>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4"/>
  <sheetViews>
    <sheetView topLeftCell="A160" workbookViewId="0">
      <selection activeCell="E204" sqref="E204"/>
    </sheetView>
  </sheetViews>
  <sheetFormatPr defaultRowHeight="12.75" x14ac:dyDescent="0.25"/>
  <cols>
    <col min="1" max="1" width="18.69921875" bestFit="1" customWidth="1"/>
    <col min="2" max="2" width="17.3984375" bestFit="1" customWidth="1"/>
    <col min="4" max="4" width="33.3984375" customWidth="1"/>
    <col min="5" max="5" width="19.3984375" bestFit="1" customWidth="1"/>
    <col min="6" max="6" width="21.69921875" customWidth="1"/>
  </cols>
  <sheetData>
    <row r="1" spans="1:6" x14ac:dyDescent="0.25">
      <c r="A1" t="s">
        <v>300</v>
      </c>
      <c r="B1" s="6" t="s">
        <v>323</v>
      </c>
      <c r="D1" s="5" t="s">
        <v>1</v>
      </c>
      <c r="E1" s="5" t="s">
        <v>302</v>
      </c>
      <c r="F1" s="5" t="s">
        <v>535</v>
      </c>
    </row>
    <row r="2" spans="1:6" x14ac:dyDescent="0.25">
      <c r="A2" t="s">
        <v>301</v>
      </c>
      <c r="B2" s="6" t="s">
        <v>324</v>
      </c>
      <c r="D2" s="7" t="s">
        <v>531</v>
      </c>
      <c r="E2" s="7" t="s">
        <v>748</v>
      </c>
      <c r="F2" s="7" t="s">
        <v>536</v>
      </c>
    </row>
    <row r="3" spans="1:6" x14ac:dyDescent="0.25">
      <c r="A3" t="s">
        <v>299</v>
      </c>
      <c r="B3" s="6" t="s">
        <v>325</v>
      </c>
      <c r="D3" s="7" t="s">
        <v>332</v>
      </c>
      <c r="E3" s="7" t="s">
        <v>749</v>
      </c>
      <c r="F3" s="7" t="s">
        <v>537</v>
      </c>
    </row>
    <row r="4" spans="1:6" x14ac:dyDescent="0.25">
      <c r="D4" s="7" t="s">
        <v>333</v>
      </c>
      <c r="E4" s="7" t="s">
        <v>750</v>
      </c>
      <c r="F4" s="7" t="s">
        <v>538</v>
      </c>
    </row>
    <row r="5" spans="1:6" x14ac:dyDescent="0.25">
      <c r="D5" s="7" t="s">
        <v>334</v>
      </c>
      <c r="E5" s="7" t="s">
        <v>751</v>
      </c>
      <c r="F5" s="7" t="s">
        <v>539</v>
      </c>
    </row>
    <row r="6" spans="1:6" x14ac:dyDescent="0.25">
      <c r="D6" s="7" t="s">
        <v>335</v>
      </c>
      <c r="E6" s="7" t="s">
        <v>752</v>
      </c>
      <c r="F6" s="7" t="s">
        <v>540</v>
      </c>
    </row>
    <row r="7" spans="1:6" x14ac:dyDescent="0.25">
      <c r="D7" s="7" t="s">
        <v>336</v>
      </c>
      <c r="E7" s="7" t="s">
        <v>753</v>
      </c>
      <c r="F7" s="7" t="s">
        <v>541</v>
      </c>
    </row>
    <row r="8" spans="1:6" x14ac:dyDescent="0.25">
      <c r="D8" s="7" t="s">
        <v>337</v>
      </c>
      <c r="E8" s="7" t="s">
        <v>754</v>
      </c>
      <c r="F8" s="7" t="s">
        <v>542</v>
      </c>
    </row>
    <row r="9" spans="1:6" x14ac:dyDescent="0.25">
      <c r="D9" s="7" t="s">
        <v>338</v>
      </c>
      <c r="E9" s="7" t="s">
        <v>755</v>
      </c>
      <c r="F9" s="7" t="s">
        <v>543</v>
      </c>
    </row>
    <row r="10" spans="1:6" x14ac:dyDescent="0.25">
      <c r="D10" s="7" t="s">
        <v>339</v>
      </c>
      <c r="E10" s="7" t="s">
        <v>756</v>
      </c>
      <c r="F10" s="7" t="s">
        <v>544</v>
      </c>
    </row>
    <row r="11" spans="1:6" x14ac:dyDescent="0.25">
      <c r="D11" s="7" t="s">
        <v>340</v>
      </c>
      <c r="E11" s="7" t="s">
        <v>757</v>
      </c>
      <c r="F11" s="7" t="s">
        <v>545</v>
      </c>
    </row>
    <row r="12" spans="1:6" x14ac:dyDescent="0.25">
      <c r="D12" s="7" t="s">
        <v>341</v>
      </c>
      <c r="E12" s="7" t="s">
        <v>758</v>
      </c>
      <c r="F12" s="7" t="s">
        <v>546</v>
      </c>
    </row>
    <row r="13" spans="1:6" x14ac:dyDescent="0.25">
      <c r="D13" s="7" t="s">
        <v>342</v>
      </c>
      <c r="E13" s="7" t="s">
        <v>759</v>
      </c>
      <c r="F13" s="7" t="s">
        <v>547</v>
      </c>
    </row>
    <row r="14" spans="1:6" x14ac:dyDescent="0.25">
      <c r="D14" s="7" t="s">
        <v>343</v>
      </c>
      <c r="E14" s="7" t="s">
        <v>760</v>
      </c>
      <c r="F14" s="7" t="s">
        <v>548</v>
      </c>
    </row>
    <row r="15" spans="1:6" x14ac:dyDescent="0.25">
      <c r="D15" s="7" t="s">
        <v>344</v>
      </c>
      <c r="E15" s="7" t="s">
        <v>761</v>
      </c>
      <c r="F15" s="7" t="s">
        <v>549</v>
      </c>
    </row>
    <row r="16" spans="1:6" x14ac:dyDescent="0.25">
      <c r="D16" s="7" t="s">
        <v>345</v>
      </c>
      <c r="E16" s="7" t="s">
        <v>762</v>
      </c>
      <c r="F16" s="7" t="s">
        <v>550</v>
      </c>
    </row>
    <row r="17" spans="4:6" x14ac:dyDescent="0.25">
      <c r="D17" s="7" t="s">
        <v>346</v>
      </c>
      <c r="E17" s="7" t="s">
        <v>763</v>
      </c>
      <c r="F17" s="7" t="s">
        <v>551</v>
      </c>
    </row>
    <row r="18" spans="4:6" x14ac:dyDescent="0.25">
      <c r="D18" s="7" t="s">
        <v>347</v>
      </c>
      <c r="E18" s="7" t="s">
        <v>764</v>
      </c>
      <c r="F18" s="7" t="s">
        <v>552</v>
      </c>
    </row>
    <row r="19" spans="4:6" x14ac:dyDescent="0.25">
      <c r="D19" s="7" t="s">
        <v>348</v>
      </c>
      <c r="E19" s="7" t="s">
        <v>765</v>
      </c>
      <c r="F19" s="7" t="s">
        <v>553</v>
      </c>
    </row>
    <row r="20" spans="4:6" x14ac:dyDescent="0.25">
      <c r="D20" s="7" t="s">
        <v>349</v>
      </c>
      <c r="E20" s="7" t="s">
        <v>766</v>
      </c>
      <c r="F20" s="7" t="s">
        <v>554</v>
      </c>
    </row>
    <row r="21" spans="4:6" x14ac:dyDescent="0.25">
      <c r="D21" s="7" t="s">
        <v>350</v>
      </c>
      <c r="E21" s="7" t="s">
        <v>767</v>
      </c>
      <c r="F21" s="7" t="s">
        <v>555</v>
      </c>
    </row>
    <row r="22" spans="4:6" x14ac:dyDescent="0.25">
      <c r="D22" s="7" t="s">
        <v>351</v>
      </c>
      <c r="E22" s="7" t="s">
        <v>768</v>
      </c>
      <c r="F22" s="7" t="s">
        <v>556</v>
      </c>
    </row>
    <row r="23" spans="4:6" x14ac:dyDescent="0.25">
      <c r="D23" s="7" t="s">
        <v>352</v>
      </c>
      <c r="E23" s="7" t="s">
        <v>769</v>
      </c>
      <c r="F23" s="7" t="s">
        <v>557</v>
      </c>
    </row>
    <row r="24" spans="4:6" x14ac:dyDescent="0.25">
      <c r="D24" s="7" t="s">
        <v>353</v>
      </c>
      <c r="E24" s="7" t="s">
        <v>770</v>
      </c>
      <c r="F24" s="7" t="s">
        <v>558</v>
      </c>
    </row>
    <row r="25" spans="4:6" x14ac:dyDescent="0.25">
      <c r="D25" s="7" t="s">
        <v>354</v>
      </c>
      <c r="E25" s="7" t="s">
        <v>771</v>
      </c>
      <c r="F25" s="7" t="s">
        <v>559</v>
      </c>
    </row>
    <row r="26" spans="4:6" x14ac:dyDescent="0.25">
      <c r="D26" s="7" t="s">
        <v>355</v>
      </c>
      <c r="E26" s="7" t="s">
        <v>772</v>
      </c>
      <c r="F26" s="7" t="s">
        <v>560</v>
      </c>
    </row>
    <row r="27" spans="4:6" x14ac:dyDescent="0.25">
      <c r="D27" s="7" t="s">
        <v>356</v>
      </c>
      <c r="E27" s="7" t="s">
        <v>773</v>
      </c>
      <c r="F27" s="7" t="s">
        <v>561</v>
      </c>
    </row>
    <row r="28" spans="4:6" x14ac:dyDescent="0.25">
      <c r="D28" s="7" t="s">
        <v>357</v>
      </c>
      <c r="E28" s="7" t="s">
        <v>774</v>
      </c>
      <c r="F28" s="7" t="s">
        <v>562</v>
      </c>
    </row>
    <row r="29" spans="4:6" x14ac:dyDescent="0.25">
      <c r="D29" s="7" t="s">
        <v>358</v>
      </c>
      <c r="E29" s="7" t="s">
        <v>775</v>
      </c>
      <c r="F29" s="7" t="s">
        <v>563</v>
      </c>
    </row>
    <row r="30" spans="4:6" x14ac:dyDescent="0.25">
      <c r="D30" s="7" t="s">
        <v>359</v>
      </c>
      <c r="E30" s="7" t="s">
        <v>776</v>
      </c>
      <c r="F30" s="7" t="s">
        <v>564</v>
      </c>
    </row>
    <row r="31" spans="4:6" x14ac:dyDescent="0.25">
      <c r="D31" s="7" t="s">
        <v>360</v>
      </c>
      <c r="E31" s="7" t="s">
        <v>777</v>
      </c>
      <c r="F31" s="7" t="s">
        <v>565</v>
      </c>
    </row>
    <row r="32" spans="4:6" x14ac:dyDescent="0.25">
      <c r="D32" s="7" t="s">
        <v>361</v>
      </c>
      <c r="E32" s="7" t="s">
        <v>778</v>
      </c>
      <c r="F32" s="7" t="s">
        <v>566</v>
      </c>
    </row>
    <row r="33" spans="4:6" x14ac:dyDescent="0.25">
      <c r="D33" s="7" t="s">
        <v>362</v>
      </c>
      <c r="E33" s="7" t="s">
        <v>779</v>
      </c>
      <c r="F33" s="7" t="s">
        <v>567</v>
      </c>
    </row>
    <row r="34" spans="4:6" x14ac:dyDescent="0.25">
      <c r="D34" s="7" t="s">
        <v>363</v>
      </c>
      <c r="E34" s="7" t="s">
        <v>780</v>
      </c>
      <c r="F34" s="7" t="s">
        <v>568</v>
      </c>
    </row>
    <row r="35" spans="4:6" x14ac:dyDescent="0.25">
      <c r="D35" s="7" t="s">
        <v>364</v>
      </c>
      <c r="E35" s="7" t="s">
        <v>781</v>
      </c>
      <c r="F35" s="7" t="s">
        <v>569</v>
      </c>
    </row>
    <row r="36" spans="4:6" x14ac:dyDescent="0.25">
      <c r="D36" s="7" t="s">
        <v>365</v>
      </c>
      <c r="E36" s="7" t="s">
        <v>782</v>
      </c>
      <c r="F36" s="7" t="s">
        <v>570</v>
      </c>
    </row>
    <row r="37" spans="4:6" x14ac:dyDescent="0.25">
      <c r="D37" s="7" t="s">
        <v>366</v>
      </c>
      <c r="E37" s="7" t="s">
        <v>783</v>
      </c>
      <c r="F37" s="7" t="s">
        <v>571</v>
      </c>
    </row>
    <row r="38" spans="4:6" x14ac:dyDescent="0.25">
      <c r="D38" s="7" t="s">
        <v>367</v>
      </c>
      <c r="E38" s="7" t="s">
        <v>784</v>
      </c>
      <c r="F38" s="7" t="s">
        <v>572</v>
      </c>
    </row>
    <row r="39" spans="4:6" x14ac:dyDescent="0.25">
      <c r="D39" s="7" t="s">
        <v>368</v>
      </c>
      <c r="E39" s="7" t="s">
        <v>785</v>
      </c>
      <c r="F39" s="7" t="s">
        <v>573</v>
      </c>
    </row>
    <row r="40" spans="4:6" x14ac:dyDescent="0.25">
      <c r="D40" s="7" t="s">
        <v>369</v>
      </c>
      <c r="E40" s="7" t="s">
        <v>786</v>
      </c>
      <c r="F40" s="7" t="s">
        <v>574</v>
      </c>
    </row>
    <row r="41" spans="4:6" x14ac:dyDescent="0.25">
      <c r="D41" s="7" t="s">
        <v>370</v>
      </c>
      <c r="E41" s="7" t="s">
        <v>787</v>
      </c>
      <c r="F41" s="7" t="s">
        <v>575</v>
      </c>
    </row>
    <row r="42" spans="4:6" x14ac:dyDescent="0.25">
      <c r="D42" s="7" t="s">
        <v>371</v>
      </c>
      <c r="E42" s="7" t="s">
        <v>788</v>
      </c>
      <c r="F42" s="7" t="s">
        <v>576</v>
      </c>
    </row>
    <row r="43" spans="4:6" x14ac:dyDescent="0.25">
      <c r="D43" s="7" t="s">
        <v>372</v>
      </c>
      <c r="E43" s="7" t="s">
        <v>789</v>
      </c>
      <c r="F43" s="7" t="s">
        <v>577</v>
      </c>
    </row>
    <row r="44" spans="4:6" x14ac:dyDescent="0.25">
      <c r="D44" s="7" t="s">
        <v>373</v>
      </c>
      <c r="E44" s="7" t="s">
        <v>790</v>
      </c>
      <c r="F44" s="7" t="s">
        <v>578</v>
      </c>
    </row>
    <row r="45" spans="4:6" x14ac:dyDescent="0.25">
      <c r="D45" s="7" t="s">
        <v>374</v>
      </c>
      <c r="E45" s="7" t="s">
        <v>791</v>
      </c>
      <c r="F45" s="7" t="s">
        <v>579</v>
      </c>
    </row>
    <row r="46" spans="4:6" x14ac:dyDescent="0.25">
      <c r="D46" s="7" t="s">
        <v>375</v>
      </c>
      <c r="E46" s="7" t="s">
        <v>792</v>
      </c>
      <c r="F46" s="7" t="s">
        <v>580</v>
      </c>
    </row>
    <row r="47" spans="4:6" x14ac:dyDescent="0.25">
      <c r="D47" s="7" t="s">
        <v>376</v>
      </c>
      <c r="E47" s="7" t="s">
        <v>793</v>
      </c>
      <c r="F47" s="7" t="s">
        <v>581</v>
      </c>
    </row>
    <row r="48" spans="4:6" x14ac:dyDescent="0.25">
      <c r="D48" s="7" t="s">
        <v>377</v>
      </c>
      <c r="E48" s="7" t="s">
        <v>794</v>
      </c>
      <c r="F48" s="7" t="s">
        <v>582</v>
      </c>
    </row>
    <row r="49" spans="4:6" x14ac:dyDescent="0.25">
      <c r="D49" s="7" t="s">
        <v>378</v>
      </c>
      <c r="E49" s="7" t="s">
        <v>795</v>
      </c>
      <c r="F49" s="7" t="s">
        <v>583</v>
      </c>
    </row>
    <row r="50" spans="4:6" x14ac:dyDescent="0.25">
      <c r="D50" s="7" t="s">
        <v>379</v>
      </c>
      <c r="E50" s="7" t="s">
        <v>796</v>
      </c>
      <c r="F50" s="7" t="s">
        <v>584</v>
      </c>
    </row>
    <row r="51" spans="4:6" x14ac:dyDescent="0.25">
      <c r="D51" s="7" t="s">
        <v>380</v>
      </c>
      <c r="E51" s="7" t="s">
        <v>797</v>
      </c>
      <c r="F51" s="7" t="s">
        <v>585</v>
      </c>
    </row>
    <row r="52" spans="4:6" x14ac:dyDescent="0.25">
      <c r="D52" s="7" t="s">
        <v>381</v>
      </c>
      <c r="E52" s="7" t="s">
        <v>798</v>
      </c>
      <c r="F52" s="7" t="s">
        <v>586</v>
      </c>
    </row>
    <row r="53" spans="4:6" x14ac:dyDescent="0.25">
      <c r="D53" s="7" t="s">
        <v>382</v>
      </c>
      <c r="E53" s="7" t="s">
        <v>799</v>
      </c>
      <c r="F53" s="7" t="s">
        <v>587</v>
      </c>
    </row>
    <row r="54" spans="4:6" x14ac:dyDescent="0.25">
      <c r="D54" s="7" t="s">
        <v>383</v>
      </c>
      <c r="E54" s="7" t="s">
        <v>800</v>
      </c>
      <c r="F54" s="7" t="s">
        <v>588</v>
      </c>
    </row>
    <row r="55" spans="4:6" x14ac:dyDescent="0.25">
      <c r="D55" s="7" t="s">
        <v>384</v>
      </c>
      <c r="E55" s="7" t="s">
        <v>801</v>
      </c>
      <c r="F55" s="7" t="s">
        <v>589</v>
      </c>
    </row>
    <row r="56" spans="4:6" x14ac:dyDescent="0.25">
      <c r="D56" s="7" t="s">
        <v>385</v>
      </c>
      <c r="E56" s="7" t="s">
        <v>802</v>
      </c>
      <c r="F56" s="7" t="s">
        <v>590</v>
      </c>
    </row>
    <row r="57" spans="4:6" x14ac:dyDescent="0.25">
      <c r="D57" s="7" t="s">
        <v>386</v>
      </c>
      <c r="E57" s="7" t="s">
        <v>803</v>
      </c>
      <c r="F57" s="7" t="s">
        <v>591</v>
      </c>
    </row>
    <row r="58" spans="4:6" x14ac:dyDescent="0.25">
      <c r="D58" s="7" t="s">
        <v>387</v>
      </c>
      <c r="E58" s="7" t="s">
        <v>804</v>
      </c>
      <c r="F58" s="7" t="s">
        <v>592</v>
      </c>
    </row>
    <row r="59" spans="4:6" x14ac:dyDescent="0.25">
      <c r="D59" s="7" t="s">
        <v>388</v>
      </c>
      <c r="E59" s="7" t="s">
        <v>805</v>
      </c>
      <c r="F59" s="7" t="s">
        <v>593</v>
      </c>
    </row>
    <row r="60" spans="4:6" x14ac:dyDescent="0.25">
      <c r="D60" s="7" t="s">
        <v>389</v>
      </c>
      <c r="E60" s="7" t="s">
        <v>806</v>
      </c>
      <c r="F60" s="7" t="s">
        <v>594</v>
      </c>
    </row>
    <row r="61" spans="4:6" x14ac:dyDescent="0.25">
      <c r="D61" s="7" t="s">
        <v>390</v>
      </c>
      <c r="E61" s="7" t="s">
        <v>807</v>
      </c>
      <c r="F61" s="7" t="s">
        <v>595</v>
      </c>
    </row>
    <row r="62" spans="4:6" x14ac:dyDescent="0.25">
      <c r="D62" s="7" t="s">
        <v>391</v>
      </c>
      <c r="E62" s="7" t="s">
        <v>808</v>
      </c>
      <c r="F62" s="7" t="s">
        <v>596</v>
      </c>
    </row>
    <row r="63" spans="4:6" x14ac:dyDescent="0.25">
      <c r="D63" s="7" t="s">
        <v>392</v>
      </c>
      <c r="E63" s="7" t="s">
        <v>809</v>
      </c>
      <c r="F63" s="7" t="s">
        <v>597</v>
      </c>
    </row>
    <row r="64" spans="4:6" x14ac:dyDescent="0.25">
      <c r="D64" s="7" t="s">
        <v>393</v>
      </c>
      <c r="E64" s="7" t="s">
        <v>810</v>
      </c>
      <c r="F64" s="7" t="s">
        <v>598</v>
      </c>
    </row>
    <row r="65" spans="4:6" x14ac:dyDescent="0.25">
      <c r="D65" s="7" t="s">
        <v>394</v>
      </c>
      <c r="E65" s="7" t="s">
        <v>811</v>
      </c>
      <c r="F65" s="7" t="s">
        <v>599</v>
      </c>
    </row>
    <row r="66" spans="4:6" x14ac:dyDescent="0.25">
      <c r="D66" s="7" t="s">
        <v>395</v>
      </c>
      <c r="E66" s="7" t="s">
        <v>812</v>
      </c>
      <c r="F66" s="7" t="s">
        <v>600</v>
      </c>
    </row>
    <row r="67" spans="4:6" x14ac:dyDescent="0.25">
      <c r="D67" s="7" t="s">
        <v>396</v>
      </c>
      <c r="E67" s="7" t="s">
        <v>813</v>
      </c>
      <c r="F67" s="7" t="s">
        <v>601</v>
      </c>
    </row>
    <row r="68" spans="4:6" x14ac:dyDescent="0.25">
      <c r="D68" s="7" t="s">
        <v>397</v>
      </c>
      <c r="E68" s="7" t="s">
        <v>814</v>
      </c>
      <c r="F68" s="7" t="s">
        <v>602</v>
      </c>
    </row>
    <row r="69" spans="4:6" x14ac:dyDescent="0.25">
      <c r="D69" s="7" t="s">
        <v>398</v>
      </c>
      <c r="E69" s="7" t="s">
        <v>815</v>
      </c>
      <c r="F69" s="7" t="s">
        <v>603</v>
      </c>
    </row>
    <row r="70" spans="4:6" x14ac:dyDescent="0.25">
      <c r="D70" s="7" t="s">
        <v>399</v>
      </c>
      <c r="E70" s="7" t="s">
        <v>816</v>
      </c>
      <c r="F70" s="7" t="s">
        <v>604</v>
      </c>
    </row>
    <row r="71" spans="4:6" x14ac:dyDescent="0.25">
      <c r="D71" s="7" t="s">
        <v>400</v>
      </c>
      <c r="E71" s="7" t="s">
        <v>817</v>
      </c>
      <c r="F71" s="7" t="s">
        <v>605</v>
      </c>
    </row>
    <row r="72" spans="4:6" x14ac:dyDescent="0.25">
      <c r="D72" s="7" t="s">
        <v>401</v>
      </c>
      <c r="E72" s="7" t="s">
        <v>818</v>
      </c>
      <c r="F72" s="7" t="s">
        <v>606</v>
      </c>
    </row>
    <row r="73" spans="4:6" x14ac:dyDescent="0.25">
      <c r="D73" s="7" t="s">
        <v>402</v>
      </c>
      <c r="E73" s="7" t="s">
        <v>819</v>
      </c>
      <c r="F73" s="7" t="s">
        <v>607</v>
      </c>
    </row>
    <row r="74" spans="4:6" x14ac:dyDescent="0.25">
      <c r="D74" s="7" t="s">
        <v>403</v>
      </c>
      <c r="E74" s="7" t="s">
        <v>820</v>
      </c>
      <c r="F74" s="7" t="s">
        <v>608</v>
      </c>
    </row>
    <row r="75" spans="4:6" x14ac:dyDescent="0.25">
      <c r="D75" s="7" t="s">
        <v>404</v>
      </c>
      <c r="E75" s="7" t="s">
        <v>821</v>
      </c>
      <c r="F75" s="7" t="s">
        <v>609</v>
      </c>
    </row>
    <row r="76" spans="4:6" x14ac:dyDescent="0.25">
      <c r="D76" s="7" t="s">
        <v>405</v>
      </c>
      <c r="E76" s="7" t="s">
        <v>822</v>
      </c>
      <c r="F76" s="7" t="s">
        <v>610</v>
      </c>
    </row>
    <row r="77" spans="4:6" x14ac:dyDescent="0.25">
      <c r="D77" s="7" t="s">
        <v>406</v>
      </c>
      <c r="E77" s="7" t="s">
        <v>823</v>
      </c>
      <c r="F77" s="7" t="s">
        <v>611</v>
      </c>
    </row>
    <row r="78" spans="4:6" x14ac:dyDescent="0.25">
      <c r="D78" s="7" t="s">
        <v>407</v>
      </c>
      <c r="E78" s="7" t="s">
        <v>824</v>
      </c>
      <c r="F78" s="7" t="s">
        <v>612</v>
      </c>
    </row>
    <row r="79" spans="4:6" x14ac:dyDescent="0.25">
      <c r="D79" s="7" t="s">
        <v>408</v>
      </c>
      <c r="E79" s="7" t="s">
        <v>825</v>
      </c>
      <c r="F79" s="7" t="s">
        <v>613</v>
      </c>
    </row>
    <row r="80" spans="4:6" x14ac:dyDescent="0.25">
      <c r="D80" s="7" t="s">
        <v>409</v>
      </c>
      <c r="E80" s="7" t="s">
        <v>826</v>
      </c>
      <c r="F80" s="7" t="s">
        <v>614</v>
      </c>
    </row>
    <row r="81" spans="4:6" x14ac:dyDescent="0.25">
      <c r="D81" s="7" t="s">
        <v>410</v>
      </c>
      <c r="E81" s="7" t="s">
        <v>827</v>
      </c>
      <c r="F81" s="7" t="s">
        <v>615</v>
      </c>
    </row>
    <row r="82" spans="4:6" x14ac:dyDescent="0.25">
      <c r="D82" s="7" t="s">
        <v>411</v>
      </c>
      <c r="E82" s="7" t="s">
        <v>828</v>
      </c>
      <c r="F82" s="7" t="s">
        <v>616</v>
      </c>
    </row>
    <row r="83" spans="4:6" x14ac:dyDescent="0.25">
      <c r="D83" s="7" t="s">
        <v>412</v>
      </c>
      <c r="E83" s="7" t="s">
        <v>829</v>
      </c>
      <c r="F83" s="7" t="s">
        <v>617</v>
      </c>
    </row>
    <row r="84" spans="4:6" x14ac:dyDescent="0.25">
      <c r="D84" s="7" t="s">
        <v>413</v>
      </c>
      <c r="E84" s="7" t="s">
        <v>830</v>
      </c>
      <c r="F84" s="7" t="s">
        <v>618</v>
      </c>
    </row>
    <row r="85" spans="4:6" x14ac:dyDescent="0.25">
      <c r="D85" s="7" t="s">
        <v>414</v>
      </c>
      <c r="E85" s="7" t="s">
        <v>831</v>
      </c>
      <c r="F85" s="7" t="s">
        <v>619</v>
      </c>
    </row>
    <row r="86" spans="4:6" x14ac:dyDescent="0.25">
      <c r="D86" s="7" t="s">
        <v>415</v>
      </c>
      <c r="E86" s="7" t="s">
        <v>832</v>
      </c>
      <c r="F86" s="7" t="s">
        <v>620</v>
      </c>
    </row>
    <row r="87" spans="4:6" x14ac:dyDescent="0.25">
      <c r="D87" s="7" t="s">
        <v>416</v>
      </c>
      <c r="E87" s="7" t="s">
        <v>833</v>
      </c>
      <c r="F87" s="7" t="s">
        <v>621</v>
      </c>
    </row>
    <row r="88" spans="4:6" x14ac:dyDescent="0.25">
      <c r="D88" s="7" t="s">
        <v>417</v>
      </c>
      <c r="E88" s="7" t="s">
        <v>834</v>
      </c>
      <c r="F88" s="7" t="s">
        <v>622</v>
      </c>
    </row>
    <row r="89" spans="4:6" x14ac:dyDescent="0.25">
      <c r="D89" s="7" t="s">
        <v>418</v>
      </c>
      <c r="E89" s="7" t="s">
        <v>835</v>
      </c>
      <c r="F89" s="7" t="s">
        <v>623</v>
      </c>
    </row>
    <row r="90" spans="4:6" x14ac:dyDescent="0.25">
      <c r="D90" s="7" t="s">
        <v>419</v>
      </c>
      <c r="E90" s="7" t="s">
        <v>836</v>
      </c>
      <c r="F90" s="7" t="s">
        <v>624</v>
      </c>
    </row>
    <row r="91" spans="4:6" x14ac:dyDescent="0.25">
      <c r="D91" s="7" t="s">
        <v>420</v>
      </c>
      <c r="E91" s="7" t="s">
        <v>837</v>
      </c>
      <c r="F91" s="7" t="s">
        <v>625</v>
      </c>
    </row>
    <row r="92" spans="4:6" x14ac:dyDescent="0.25">
      <c r="D92" s="7" t="s">
        <v>421</v>
      </c>
      <c r="E92" s="7" t="s">
        <v>838</v>
      </c>
      <c r="F92" s="7" t="s">
        <v>626</v>
      </c>
    </row>
    <row r="93" spans="4:6" x14ac:dyDescent="0.25">
      <c r="D93" s="7" t="s">
        <v>422</v>
      </c>
      <c r="E93" s="7" t="s">
        <v>839</v>
      </c>
      <c r="F93" s="7" t="s">
        <v>627</v>
      </c>
    </row>
    <row r="94" spans="4:6" x14ac:dyDescent="0.25">
      <c r="D94" s="7" t="s">
        <v>423</v>
      </c>
      <c r="E94" s="7" t="s">
        <v>840</v>
      </c>
      <c r="F94" s="7" t="s">
        <v>628</v>
      </c>
    </row>
    <row r="95" spans="4:6" x14ac:dyDescent="0.25">
      <c r="D95" s="7" t="s">
        <v>424</v>
      </c>
      <c r="E95" s="7" t="s">
        <v>841</v>
      </c>
      <c r="F95" s="7" t="s">
        <v>629</v>
      </c>
    </row>
    <row r="96" spans="4:6" x14ac:dyDescent="0.25">
      <c r="D96" s="7" t="s">
        <v>425</v>
      </c>
      <c r="E96" s="7" t="s">
        <v>842</v>
      </c>
      <c r="F96" s="7" t="s">
        <v>630</v>
      </c>
    </row>
    <row r="97" spans="4:6" x14ac:dyDescent="0.25">
      <c r="D97" s="7" t="s">
        <v>426</v>
      </c>
      <c r="E97" s="7" t="s">
        <v>843</v>
      </c>
      <c r="F97" s="7" t="s">
        <v>631</v>
      </c>
    </row>
    <row r="98" spans="4:6" x14ac:dyDescent="0.25">
      <c r="D98" s="7" t="s">
        <v>427</v>
      </c>
      <c r="E98" s="7" t="s">
        <v>844</v>
      </c>
      <c r="F98" s="7" t="s">
        <v>632</v>
      </c>
    </row>
    <row r="99" spans="4:6" x14ac:dyDescent="0.25">
      <c r="D99" s="7" t="s">
        <v>428</v>
      </c>
      <c r="E99" s="7" t="s">
        <v>845</v>
      </c>
      <c r="F99" s="7" t="s">
        <v>633</v>
      </c>
    </row>
    <row r="100" spans="4:6" x14ac:dyDescent="0.25">
      <c r="D100" s="7" t="s">
        <v>429</v>
      </c>
      <c r="E100" s="7" t="s">
        <v>846</v>
      </c>
      <c r="F100" s="7" t="s">
        <v>634</v>
      </c>
    </row>
    <row r="101" spans="4:6" x14ac:dyDescent="0.25">
      <c r="D101" s="7" t="s">
        <v>430</v>
      </c>
      <c r="E101" s="7" t="s">
        <v>847</v>
      </c>
      <c r="F101" s="7" t="s">
        <v>635</v>
      </c>
    </row>
    <row r="102" spans="4:6" x14ac:dyDescent="0.25">
      <c r="D102" s="7" t="s">
        <v>431</v>
      </c>
      <c r="E102" s="7" t="s">
        <v>848</v>
      </c>
      <c r="F102" s="7" t="s">
        <v>636</v>
      </c>
    </row>
    <row r="103" spans="4:6" x14ac:dyDescent="0.25">
      <c r="D103" s="7" t="s">
        <v>432</v>
      </c>
      <c r="E103" s="7" t="s">
        <v>849</v>
      </c>
      <c r="F103" s="7" t="s">
        <v>637</v>
      </c>
    </row>
    <row r="104" spans="4:6" x14ac:dyDescent="0.25">
      <c r="D104" s="7" t="s">
        <v>433</v>
      </c>
      <c r="E104" s="7" t="s">
        <v>850</v>
      </c>
      <c r="F104" s="7" t="s">
        <v>638</v>
      </c>
    </row>
    <row r="105" spans="4:6" x14ac:dyDescent="0.25">
      <c r="D105" s="7" t="s">
        <v>434</v>
      </c>
      <c r="E105" s="7" t="s">
        <v>851</v>
      </c>
      <c r="F105" s="7" t="s">
        <v>639</v>
      </c>
    </row>
    <row r="106" spans="4:6" x14ac:dyDescent="0.25">
      <c r="D106" s="7" t="s">
        <v>435</v>
      </c>
      <c r="E106" s="7" t="s">
        <v>852</v>
      </c>
      <c r="F106" s="7" t="s">
        <v>640</v>
      </c>
    </row>
    <row r="107" spans="4:6" x14ac:dyDescent="0.25">
      <c r="D107" s="7" t="s">
        <v>436</v>
      </c>
      <c r="E107" s="7" t="s">
        <v>853</v>
      </c>
      <c r="F107" s="7" t="s">
        <v>641</v>
      </c>
    </row>
    <row r="108" spans="4:6" x14ac:dyDescent="0.25">
      <c r="D108" s="7" t="s">
        <v>437</v>
      </c>
      <c r="E108" s="7" t="s">
        <v>854</v>
      </c>
      <c r="F108" s="7" t="s">
        <v>642</v>
      </c>
    </row>
    <row r="109" spans="4:6" x14ac:dyDescent="0.25">
      <c r="D109" s="7" t="s">
        <v>438</v>
      </c>
      <c r="E109" s="7" t="s">
        <v>855</v>
      </c>
      <c r="F109" s="7" t="s">
        <v>643</v>
      </c>
    </row>
    <row r="110" spans="4:6" x14ac:dyDescent="0.25">
      <c r="D110" s="7" t="s">
        <v>439</v>
      </c>
      <c r="E110" s="7" t="s">
        <v>856</v>
      </c>
      <c r="F110" s="7" t="s">
        <v>644</v>
      </c>
    </row>
    <row r="111" spans="4:6" x14ac:dyDescent="0.25">
      <c r="D111" s="7" t="s">
        <v>440</v>
      </c>
      <c r="E111" s="7" t="s">
        <v>857</v>
      </c>
      <c r="F111" s="7" t="s">
        <v>645</v>
      </c>
    </row>
    <row r="112" spans="4:6" x14ac:dyDescent="0.25">
      <c r="D112" s="7" t="s">
        <v>441</v>
      </c>
      <c r="E112" s="7" t="s">
        <v>858</v>
      </c>
      <c r="F112" s="7" t="s">
        <v>646</v>
      </c>
    </row>
    <row r="113" spans="4:6" x14ac:dyDescent="0.25">
      <c r="D113" s="7" t="s">
        <v>442</v>
      </c>
      <c r="E113" s="7" t="s">
        <v>859</v>
      </c>
      <c r="F113" s="7" t="s">
        <v>647</v>
      </c>
    </row>
    <row r="114" spans="4:6" x14ac:dyDescent="0.25">
      <c r="D114" s="7" t="s">
        <v>443</v>
      </c>
      <c r="E114" s="7" t="s">
        <v>860</v>
      </c>
      <c r="F114" s="7" t="s">
        <v>648</v>
      </c>
    </row>
    <row r="115" spans="4:6" x14ac:dyDescent="0.25">
      <c r="D115" s="7" t="s">
        <v>444</v>
      </c>
      <c r="E115" s="7" t="s">
        <v>861</v>
      </c>
      <c r="F115" s="7" t="s">
        <v>649</v>
      </c>
    </row>
    <row r="116" spans="4:6" x14ac:dyDescent="0.25">
      <c r="D116" s="7" t="s">
        <v>445</v>
      </c>
      <c r="E116" s="7" t="s">
        <v>862</v>
      </c>
      <c r="F116" s="7" t="s">
        <v>650</v>
      </c>
    </row>
    <row r="117" spans="4:6" x14ac:dyDescent="0.25">
      <c r="D117" s="7" t="s">
        <v>446</v>
      </c>
      <c r="E117" s="7" t="s">
        <v>863</v>
      </c>
      <c r="F117" s="7" t="s">
        <v>651</v>
      </c>
    </row>
    <row r="118" spans="4:6" x14ac:dyDescent="0.25">
      <c r="D118" s="7" t="s">
        <v>447</v>
      </c>
      <c r="E118" s="7" t="s">
        <v>864</v>
      </c>
      <c r="F118" s="7" t="s">
        <v>652</v>
      </c>
    </row>
    <row r="119" spans="4:6" x14ac:dyDescent="0.25">
      <c r="D119" s="7" t="s">
        <v>448</v>
      </c>
      <c r="E119" s="7" t="s">
        <v>865</v>
      </c>
      <c r="F119" s="7" t="s">
        <v>653</v>
      </c>
    </row>
    <row r="120" spans="4:6" x14ac:dyDescent="0.25">
      <c r="D120" s="7" t="s">
        <v>449</v>
      </c>
      <c r="E120" s="7" t="s">
        <v>866</v>
      </c>
      <c r="F120" s="7" t="s">
        <v>654</v>
      </c>
    </row>
    <row r="121" spans="4:6" x14ac:dyDescent="0.25">
      <c r="D121" s="7" t="s">
        <v>450</v>
      </c>
      <c r="E121" s="7" t="s">
        <v>867</v>
      </c>
      <c r="F121" s="7" t="s">
        <v>655</v>
      </c>
    </row>
    <row r="122" spans="4:6" x14ac:dyDescent="0.25">
      <c r="D122" s="7" t="s">
        <v>451</v>
      </c>
      <c r="E122" s="7" t="s">
        <v>868</v>
      </c>
      <c r="F122" s="7" t="s">
        <v>656</v>
      </c>
    </row>
    <row r="123" spans="4:6" x14ac:dyDescent="0.25">
      <c r="D123" s="7" t="s">
        <v>452</v>
      </c>
      <c r="E123" s="7" t="s">
        <v>869</v>
      </c>
      <c r="F123" s="7" t="s">
        <v>657</v>
      </c>
    </row>
    <row r="124" spans="4:6" x14ac:dyDescent="0.25">
      <c r="D124" s="7" t="s">
        <v>453</v>
      </c>
      <c r="E124" s="7" t="s">
        <v>870</v>
      </c>
      <c r="F124" s="7" t="s">
        <v>658</v>
      </c>
    </row>
    <row r="125" spans="4:6" x14ac:dyDescent="0.25">
      <c r="D125" s="7" t="s">
        <v>454</v>
      </c>
      <c r="E125" s="7" t="s">
        <v>871</v>
      </c>
      <c r="F125" s="7" t="s">
        <v>659</v>
      </c>
    </row>
    <row r="126" spans="4:6" x14ac:dyDescent="0.25">
      <c r="D126" s="7" t="s">
        <v>455</v>
      </c>
      <c r="E126" s="7" t="s">
        <v>872</v>
      </c>
      <c r="F126" s="7" t="s">
        <v>660</v>
      </c>
    </row>
    <row r="127" spans="4:6" x14ac:dyDescent="0.25">
      <c r="D127" s="7" t="s">
        <v>456</v>
      </c>
      <c r="E127" s="7" t="s">
        <v>873</v>
      </c>
      <c r="F127" s="7" t="s">
        <v>661</v>
      </c>
    </row>
    <row r="128" spans="4:6" x14ac:dyDescent="0.25">
      <c r="D128" s="7" t="s">
        <v>457</v>
      </c>
      <c r="E128" s="7" t="s">
        <v>874</v>
      </c>
      <c r="F128" s="7" t="s">
        <v>662</v>
      </c>
    </row>
    <row r="129" spans="4:6" x14ac:dyDescent="0.25">
      <c r="D129" s="7" t="s">
        <v>458</v>
      </c>
      <c r="E129" s="7" t="s">
        <v>875</v>
      </c>
      <c r="F129" s="7" t="s">
        <v>663</v>
      </c>
    </row>
    <row r="130" spans="4:6" x14ac:dyDescent="0.25">
      <c r="D130" s="7" t="s">
        <v>459</v>
      </c>
      <c r="E130" s="7" t="s">
        <v>876</v>
      </c>
      <c r="F130" s="7" t="s">
        <v>664</v>
      </c>
    </row>
    <row r="131" spans="4:6" x14ac:dyDescent="0.25">
      <c r="D131" s="7" t="s">
        <v>460</v>
      </c>
      <c r="E131" s="7" t="s">
        <v>877</v>
      </c>
      <c r="F131" s="7" t="s">
        <v>665</v>
      </c>
    </row>
    <row r="132" spans="4:6" x14ac:dyDescent="0.25">
      <c r="D132" s="7" t="s">
        <v>461</v>
      </c>
      <c r="E132" s="7" t="s">
        <v>878</v>
      </c>
      <c r="F132" s="7" t="s">
        <v>666</v>
      </c>
    </row>
    <row r="133" spans="4:6" x14ac:dyDescent="0.25">
      <c r="D133" s="7" t="s">
        <v>462</v>
      </c>
      <c r="E133" s="7" t="s">
        <v>879</v>
      </c>
      <c r="F133" s="7" t="s">
        <v>667</v>
      </c>
    </row>
    <row r="134" spans="4:6" x14ac:dyDescent="0.25">
      <c r="D134" s="7" t="s">
        <v>463</v>
      </c>
      <c r="E134" s="7" t="s">
        <v>880</v>
      </c>
      <c r="F134" s="7" t="s">
        <v>668</v>
      </c>
    </row>
    <row r="135" spans="4:6" x14ac:dyDescent="0.25">
      <c r="D135" s="7" t="s">
        <v>464</v>
      </c>
      <c r="E135" s="7" t="s">
        <v>881</v>
      </c>
      <c r="F135" s="7" t="s">
        <v>669</v>
      </c>
    </row>
    <row r="136" spans="4:6" x14ac:dyDescent="0.25">
      <c r="D136" s="7" t="s">
        <v>465</v>
      </c>
      <c r="E136" s="7" t="s">
        <v>882</v>
      </c>
      <c r="F136" s="7" t="s">
        <v>670</v>
      </c>
    </row>
    <row r="137" spans="4:6" x14ac:dyDescent="0.25">
      <c r="D137" s="7" t="s">
        <v>466</v>
      </c>
      <c r="E137" s="7" t="s">
        <v>883</v>
      </c>
      <c r="F137" s="7" t="s">
        <v>671</v>
      </c>
    </row>
    <row r="138" spans="4:6" x14ac:dyDescent="0.25">
      <c r="D138" s="7" t="s">
        <v>467</v>
      </c>
      <c r="E138" s="7" t="s">
        <v>884</v>
      </c>
      <c r="F138" s="7" t="s">
        <v>672</v>
      </c>
    </row>
    <row r="139" spans="4:6" x14ac:dyDescent="0.25">
      <c r="D139" s="7" t="s">
        <v>468</v>
      </c>
      <c r="E139" s="7" t="s">
        <v>885</v>
      </c>
      <c r="F139" s="7" t="s">
        <v>673</v>
      </c>
    </row>
    <row r="140" spans="4:6" x14ac:dyDescent="0.25">
      <c r="D140" s="7" t="s">
        <v>469</v>
      </c>
      <c r="E140" s="7" t="s">
        <v>886</v>
      </c>
      <c r="F140" s="7" t="s">
        <v>674</v>
      </c>
    </row>
    <row r="141" spans="4:6" x14ac:dyDescent="0.25">
      <c r="D141" s="7" t="s">
        <v>470</v>
      </c>
      <c r="E141" s="7" t="s">
        <v>887</v>
      </c>
      <c r="F141" s="7" t="s">
        <v>675</v>
      </c>
    </row>
    <row r="142" spans="4:6" x14ac:dyDescent="0.25">
      <c r="D142" s="7" t="s">
        <v>471</v>
      </c>
      <c r="E142" s="7" t="s">
        <v>888</v>
      </c>
      <c r="F142" s="7" t="s">
        <v>676</v>
      </c>
    </row>
    <row r="143" spans="4:6" x14ac:dyDescent="0.25">
      <c r="D143" s="7" t="s">
        <v>472</v>
      </c>
      <c r="E143" s="7" t="s">
        <v>889</v>
      </c>
      <c r="F143" s="7" t="s">
        <v>677</v>
      </c>
    </row>
    <row r="144" spans="4:6" x14ac:dyDescent="0.25">
      <c r="D144" s="7" t="s">
        <v>473</v>
      </c>
      <c r="E144" s="7" t="s">
        <v>890</v>
      </c>
      <c r="F144" s="7" t="s">
        <v>678</v>
      </c>
    </row>
    <row r="145" spans="4:6" x14ac:dyDescent="0.25">
      <c r="D145" s="7" t="s">
        <v>474</v>
      </c>
      <c r="E145" s="7" t="s">
        <v>891</v>
      </c>
      <c r="F145" s="7" t="s">
        <v>679</v>
      </c>
    </row>
    <row r="146" spans="4:6" x14ac:dyDescent="0.25">
      <c r="D146" s="7" t="s">
        <v>475</v>
      </c>
      <c r="E146" s="7" t="s">
        <v>892</v>
      </c>
      <c r="F146" s="7" t="s">
        <v>680</v>
      </c>
    </row>
    <row r="147" spans="4:6" x14ac:dyDescent="0.25">
      <c r="D147" s="7" t="s">
        <v>476</v>
      </c>
      <c r="E147" s="7" t="s">
        <v>893</v>
      </c>
      <c r="F147" s="7" t="s">
        <v>681</v>
      </c>
    </row>
    <row r="148" spans="4:6" x14ac:dyDescent="0.25">
      <c r="D148" s="7" t="s">
        <v>477</v>
      </c>
      <c r="E148" s="7" t="s">
        <v>894</v>
      </c>
      <c r="F148" s="7" t="s">
        <v>682</v>
      </c>
    </row>
    <row r="149" spans="4:6" x14ac:dyDescent="0.25">
      <c r="D149" s="7" t="s">
        <v>478</v>
      </c>
      <c r="E149" s="7" t="s">
        <v>895</v>
      </c>
      <c r="F149" s="7" t="s">
        <v>683</v>
      </c>
    </row>
    <row r="150" spans="4:6" x14ac:dyDescent="0.25">
      <c r="D150" s="7" t="s">
        <v>479</v>
      </c>
      <c r="E150" s="7" t="s">
        <v>896</v>
      </c>
      <c r="F150" s="7" t="s">
        <v>684</v>
      </c>
    </row>
    <row r="151" spans="4:6" x14ac:dyDescent="0.25">
      <c r="D151" s="7" t="s">
        <v>480</v>
      </c>
      <c r="E151" s="7" t="s">
        <v>897</v>
      </c>
      <c r="F151" s="7" t="s">
        <v>685</v>
      </c>
    </row>
    <row r="152" spans="4:6" x14ac:dyDescent="0.25">
      <c r="D152" s="7" t="s">
        <v>481</v>
      </c>
      <c r="E152" s="7" t="s">
        <v>898</v>
      </c>
      <c r="F152" s="7" t="s">
        <v>686</v>
      </c>
    </row>
    <row r="153" spans="4:6" x14ac:dyDescent="0.25">
      <c r="D153" s="7" t="s">
        <v>482</v>
      </c>
      <c r="E153" s="7" t="s">
        <v>899</v>
      </c>
      <c r="F153" s="7" t="s">
        <v>687</v>
      </c>
    </row>
    <row r="154" spans="4:6" x14ac:dyDescent="0.25">
      <c r="D154" s="7" t="s">
        <v>483</v>
      </c>
      <c r="E154" s="7" t="s">
        <v>900</v>
      </c>
      <c r="F154" s="7" t="s">
        <v>688</v>
      </c>
    </row>
    <row r="155" spans="4:6" x14ac:dyDescent="0.25">
      <c r="D155" s="7" t="s">
        <v>484</v>
      </c>
      <c r="E155" s="7" t="s">
        <v>901</v>
      </c>
      <c r="F155" s="7" t="s">
        <v>689</v>
      </c>
    </row>
    <row r="156" spans="4:6" x14ac:dyDescent="0.25">
      <c r="D156" s="7" t="s">
        <v>485</v>
      </c>
      <c r="E156" s="7" t="s">
        <v>902</v>
      </c>
      <c r="F156" s="7" t="s">
        <v>690</v>
      </c>
    </row>
    <row r="157" spans="4:6" x14ac:dyDescent="0.25">
      <c r="D157" s="7" t="s">
        <v>486</v>
      </c>
      <c r="E157" s="7" t="s">
        <v>903</v>
      </c>
      <c r="F157" s="7" t="s">
        <v>691</v>
      </c>
    </row>
    <row r="158" spans="4:6" x14ac:dyDescent="0.25">
      <c r="D158" s="7" t="s">
        <v>487</v>
      </c>
      <c r="E158" s="7" t="s">
        <v>904</v>
      </c>
      <c r="F158" s="7" t="s">
        <v>692</v>
      </c>
    </row>
    <row r="159" spans="4:6" x14ac:dyDescent="0.25">
      <c r="D159" s="7" t="s">
        <v>488</v>
      </c>
      <c r="E159" s="7" t="s">
        <v>905</v>
      </c>
      <c r="F159" s="7" t="s">
        <v>693</v>
      </c>
    </row>
    <row r="160" spans="4:6" x14ac:dyDescent="0.25">
      <c r="D160" s="7" t="s">
        <v>489</v>
      </c>
      <c r="E160" s="7" t="s">
        <v>906</v>
      </c>
      <c r="F160" s="7" t="s">
        <v>694</v>
      </c>
    </row>
    <row r="161" spans="4:6" x14ac:dyDescent="0.25">
      <c r="D161" s="7" t="s">
        <v>490</v>
      </c>
      <c r="E161" s="7" t="s">
        <v>907</v>
      </c>
      <c r="F161" s="7" t="s">
        <v>695</v>
      </c>
    </row>
    <row r="162" spans="4:6" x14ac:dyDescent="0.25">
      <c r="D162" s="7" t="s">
        <v>491</v>
      </c>
      <c r="E162" s="7" t="s">
        <v>908</v>
      </c>
      <c r="F162" s="7" t="s">
        <v>696</v>
      </c>
    </row>
    <row r="163" spans="4:6" x14ac:dyDescent="0.25">
      <c r="D163" s="7" t="s">
        <v>492</v>
      </c>
      <c r="E163" s="7" t="s">
        <v>909</v>
      </c>
      <c r="F163" s="7" t="s">
        <v>697</v>
      </c>
    </row>
    <row r="164" spans="4:6" x14ac:dyDescent="0.25">
      <c r="D164" s="7" t="s">
        <v>493</v>
      </c>
      <c r="E164" s="7" t="s">
        <v>910</v>
      </c>
      <c r="F164" s="7" t="s">
        <v>698</v>
      </c>
    </row>
    <row r="165" spans="4:6" x14ac:dyDescent="0.25">
      <c r="D165" s="7" t="s">
        <v>494</v>
      </c>
      <c r="E165" s="7" t="s">
        <v>911</v>
      </c>
      <c r="F165" s="7" t="s">
        <v>699</v>
      </c>
    </row>
    <row r="166" spans="4:6" x14ac:dyDescent="0.25">
      <c r="D166" s="7" t="s">
        <v>495</v>
      </c>
      <c r="E166" s="7" t="s">
        <v>912</v>
      </c>
      <c r="F166" s="7" t="s">
        <v>700</v>
      </c>
    </row>
    <row r="167" spans="4:6" x14ac:dyDescent="0.25">
      <c r="D167" s="7" t="s">
        <v>496</v>
      </c>
      <c r="E167" s="7" t="s">
        <v>913</v>
      </c>
      <c r="F167" s="7" t="s">
        <v>701</v>
      </c>
    </row>
    <row r="168" spans="4:6" x14ac:dyDescent="0.25">
      <c r="D168" s="7" t="s">
        <v>497</v>
      </c>
      <c r="E168" s="7" t="s">
        <v>914</v>
      </c>
      <c r="F168" s="7" t="s">
        <v>702</v>
      </c>
    </row>
    <row r="169" spans="4:6" x14ac:dyDescent="0.25">
      <c r="D169" s="7" t="s">
        <v>498</v>
      </c>
      <c r="E169" s="7" t="s">
        <v>915</v>
      </c>
      <c r="F169" s="7" t="s">
        <v>703</v>
      </c>
    </row>
    <row r="170" spans="4:6" x14ac:dyDescent="0.25">
      <c r="D170" s="7" t="s">
        <v>499</v>
      </c>
      <c r="E170" s="7" t="s">
        <v>916</v>
      </c>
      <c r="F170" s="7" t="s">
        <v>704</v>
      </c>
    </row>
    <row r="171" spans="4:6" x14ac:dyDescent="0.25">
      <c r="D171" s="7" t="s">
        <v>500</v>
      </c>
      <c r="E171" s="7" t="s">
        <v>917</v>
      </c>
      <c r="F171" s="7" t="s">
        <v>705</v>
      </c>
    </row>
    <row r="172" spans="4:6" x14ac:dyDescent="0.25">
      <c r="D172" s="7" t="s">
        <v>501</v>
      </c>
      <c r="E172" s="7" t="s">
        <v>918</v>
      </c>
      <c r="F172" s="7" t="s">
        <v>706</v>
      </c>
    </row>
    <row r="173" spans="4:6" x14ac:dyDescent="0.25">
      <c r="D173" s="7" t="s">
        <v>502</v>
      </c>
      <c r="E173" s="7" t="s">
        <v>919</v>
      </c>
      <c r="F173" s="7" t="s">
        <v>707</v>
      </c>
    </row>
    <row r="174" spans="4:6" x14ac:dyDescent="0.25">
      <c r="D174" s="7" t="s">
        <v>503</v>
      </c>
      <c r="E174" s="7" t="s">
        <v>920</v>
      </c>
      <c r="F174" s="7" t="s">
        <v>708</v>
      </c>
    </row>
    <row r="175" spans="4:6" x14ac:dyDescent="0.25">
      <c r="D175" s="7" t="s">
        <v>504</v>
      </c>
      <c r="E175" s="7" t="s">
        <v>921</v>
      </c>
      <c r="F175" s="7" t="s">
        <v>709</v>
      </c>
    </row>
    <row r="176" spans="4:6" x14ac:dyDescent="0.25">
      <c r="D176" s="7" t="s">
        <v>505</v>
      </c>
      <c r="E176" s="7" t="s">
        <v>922</v>
      </c>
      <c r="F176" s="7" t="s">
        <v>710</v>
      </c>
    </row>
    <row r="177" spans="4:6" x14ac:dyDescent="0.25">
      <c r="D177" s="7" t="s">
        <v>506</v>
      </c>
      <c r="E177" s="7" t="s">
        <v>923</v>
      </c>
      <c r="F177" s="7" t="s">
        <v>711</v>
      </c>
    </row>
    <row r="178" spans="4:6" x14ac:dyDescent="0.25">
      <c r="D178" s="7" t="s">
        <v>507</v>
      </c>
      <c r="E178" s="7" t="s">
        <v>924</v>
      </c>
      <c r="F178" s="7" t="s">
        <v>712</v>
      </c>
    </row>
    <row r="179" spans="4:6" x14ac:dyDescent="0.25">
      <c r="D179" s="7" t="s">
        <v>508</v>
      </c>
      <c r="E179" s="7" t="s">
        <v>925</v>
      </c>
      <c r="F179" s="7" t="s">
        <v>713</v>
      </c>
    </row>
    <row r="180" spans="4:6" x14ac:dyDescent="0.25">
      <c r="D180" s="7" t="s">
        <v>509</v>
      </c>
      <c r="E180" s="7" t="s">
        <v>926</v>
      </c>
      <c r="F180" s="7" t="s">
        <v>714</v>
      </c>
    </row>
    <row r="181" spans="4:6" x14ac:dyDescent="0.25">
      <c r="D181" s="7" t="s">
        <v>510</v>
      </c>
      <c r="E181" s="7" t="s">
        <v>927</v>
      </c>
      <c r="F181" s="7" t="s">
        <v>715</v>
      </c>
    </row>
    <row r="182" spans="4:6" x14ac:dyDescent="0.25">
      <c r="D182" s="7" t="s">
        <v>511</v>
      </c>
      <c r="E182" s="7" t="s">
        <v>928</v>
      </c>
      <c r="F182" s="7" t="s">
        <v>716</v>
      </c>
    </row>
    <row r="183" spans="4:6" x14ac:dyDescent="0.25">
      <c r="D183" s="7" t="s">
        <v>512</v>
      </c>
      <c r="E183" s="7" t="s">
        <v>929</v>
      </c>
      <c r="F183" s="7" t="s">
        <v>717</v>
      </c>
    </row>
    <row r="184" spans="4:6" x14ac:dyDescent="0.25">
      <c r="D184" s="7" t="s">
        <v>513</v>
      </c>
      <c r="E184" s="7" t="s">
        <v>930</v>
      </c>
      <c r="F184" s="7" t="s">
        <v>718</v>
      </c>
    </row>
    <row r="185" spans="4:6" x14ac:dyDescent="0.25">
      <c r="D185" s="7" t="s">
        <v>514</v>
      </c>
      <c r="E185" s="7" t="s">
        <v>931</v>
      </c>
      <c r="F185" s="7" t="s">
        <v>719</v>
      </c>
    </row>
    <row r="186" spans="4:6" x14ac:dyDescent="0.25">
      <c r="D186" s="7" t="s">
        <v>515</v>
      </c>
      <c r="E186" s="7" t="s">
        <v>932</v>
      </c>
      <c r="F186" s="7" t="s">
        <v>720</v>
      </c>
    </row>
    <row r="187" spans="4:6" x14ac:dyDescent="0.25">
      <c r="D187" s="7" t="s">
        <v>516</v>
      </c>
      <c r="E187" s="7" t="s">
        <v>933</v>
      </c>
      <c r="F187" s="7" t="s">
        <v>721</v>
      </c>
    </row>
    <row r="188" spans="4:6" x14ac:dyDescent="0.25">
      <c r="D188" s="7" t="s">
        <v>517</v>
      </c>
      <c r="E188" s="7" t="s">
        <v>934</v>
      </c>
      <c r="F188" s="7" t="s">
        <v>722</v>
      </c>
    </row>
    <row r="189" spans="4:6" x14ac:dyDescent="0.25">
      <c r="D189" s="7" t="s">
        <v>518</v>
      </c>
      <c r="E189" s="7" t="s">
        <v>935</v>
      </c>
      <c r="F189" s="7" t="s">
        <v>723</v>
      </c>
    </row>
    <row r="190" spans="4:6" x14ac:dyDescent="0.25">
      <c r="D190" s="7" t="s">
        <v>519</v>
      </c>
      <c r="E190" s="7" t="s">
        <v>936</v>
      </c>
      <c r="F190" s="7" t="s">
        <v>724</v>
      </c>
    </row>
    <row r="191" spans="4:6" x14ac:dyDescent="0.25">
      <c r="D191" s="7" t="s">
        <v>520</v>
      </c>
      <c r="E191" s="7" t="s">
        <v>937</v>
      </c>
      <c r="F191" s="7" t="s">
        <v>725</v>
      </c>
    </row>
    <row r="192" spans="4:6" x14ac:dyDescent="0.25">
      <c r="D192" s="7" t="s">
        <v>521</v>
      </c>
      <c r="E192" s="7" t="s">
        <v>938</v>
      </c>
      <c r="F192" s="7" t="s">
        <v>726</v>
      </c>
    </row>
    <row r="193" spans="4:6" x14ac:dyDescent="0.25">
      <c r="D193" s="7" t="s">
        <v>522</v>
      </c>
      <c r="E193" s="7" t="s">
        <v>939</v>
      </c>
      <c r="F193" s="7" t="s">
        <v>727</v>
      </c>
    </row>
    <row r="194" spans="4:6" x14ac:dyDescent="0.25">
      <c r="D194" s="7" t="s">
        <v>523</v>
      </c>
      <c r="E194" s="7" t="s">
        <v>940</v>
      </c>
      <c r="F194" s="7" t="s">
        <v>728</v>
      </c>
    </row>
    <row r="195" spans="4:6" x14ac:dyDescent="0.25">
      <c r="D195" s="7" t="s">
        <v>524</v>
      </c>
      <c r="E195" s="7" t="s">
        <v>941</v>
      </c>
      <c r="F195" s="7" t="s">
        <v>729</v>
      </c>
    </row>
    <row r="196" spans="4:6" x14ac:dyDescent="0.25">
      <c r="D196" s="7" t="s">
        <v>525</v>
      </c>
      <c r="E196" s="7" t="s">
        <v>942</v>
      </c>
      <c r="F196" s="7" t="s">
        <v>730</v>
      </c>
    </row>
    <row r="197" spans="4:6" x14ac:dyDescent="0.25">
      <c r="D197" s="7" t="s">
        <v>526</v>
      </c>
      <c r="E197" s="7" t="s">
        <v>943</v>
      </c>
      <c r="F197" s="7" t="s">
        <v>731</v>
      </c>
    </row>
    <row r="198" spans="4:6" x14ac:dyDescent="0.25">
      <c r="D198" s="7" t="s">
        <v>527</v>
      </c>
      <c r="E198" s="7" t="s">
        <v>944</v>
      </c>
      <c r="F198" s="7" t="s">
        <v>732</v>
      </c>
    </row>
    <row r="199" spans="4:6" x14ac:dyDescent="0.25">
      <c r="D199" s="7" t="s">
        <v>528</v>
      </c>
      <c r="E199" s="7" t="s">
        <v>945</v>
      </c>
      <c r="F199" s="7" t="s">
        <v>733</v>
      </c>
    </row>
    <row r="200" spans="4:6" x14ac:dyDescent="0.25">
      <c r="D200" s="7" t="s">
        <v>529</v>
      </c>
      <c r="E200" s="7" t="s">
        <v>946</v>
      </c>
      <c r="F200" s="7" t="s">
        <v>734</v>
      </c>
    </row>
    <row r="201" spans="4:6" x14ac:dyDescent="0.25">
      <c r="D201" s="7" t="s">
        <v>530</v>
      </c>
      <c r="E201" s="7" t="s">
        <v>947</v>
      </c>
      <c r="F201" s="7" t="s">
        <v>735</v>
      </c>
    </row>
    <row r="202" spans="4:6" x14ac:dyDescent="0.25">
      <c r="D202" s="7" t="s">
        <v>532</v>
      </c>
      <c r="E202" s="7" t="s">
        <v>948</v>
      </c>
      <c r="F202" s="7" t="s">
        <v>736</v>
      </c>
    </row>
    <row r="203" spans="4:6" x14ac:dyDescent="0.25">
      <c r="D203" s="7" t="s">
        <v>533</v>
      </c>
      <c r="E203" s="7" t="s">
        <v>949</v>
      </c>
      <c r="F203" s="7" t="s">
        <v>737</v>
      </c>
    </row>
    <row r="204" spans="4:6" x14ac:dyDescent="0.25">
      <c r="D204" s="7" t="s">
        <v>534</v>
      </c>
      <c r="E204" s="7" t="s">
        <v>950</v>
      </c>
      <c r="F204" s="7" t="s">
        <v>738</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
  <sheetViews>
    <sheetView workbookViewId="0">
      <pane ySplit="1" topLeftCell="A2" activePane="bottomLeft" state="frozen"/>
      <selection pane="bottomLeft" activeCell="G9" sqref="G9"/>
    </sheetView>
  </sheetViews>
  <sheetFormatPr defaultRowHeight="12.75" x14ac:dyDescent="0.25"/>
  <cols>
    <col min="1" max="1" width="28.69921875" style="1" customWidth="1"/>
    <col min="2" max="2" width="40" style="1" customWidth="1"/>
    <col min="3" max="3" width="13.09765625" style="1" bestFit="1" customWidth="1"/>
    <col min="4" max="4" width="18.3984375" style="1" bestFit="1" customWidth="1"/>
    <col min="5" max="5" width="14.8984375" style="1" bestFit="1" customWidth="1"/>
    <col min="6" max="6" width="10.296875" style="1" bestFit="1" customWidth="1"/>
    <col min="7" max="7" width="29.296875" customWidth="1"/>
  </cols>
  <sheetData>
    <row r="1" spans="1:6" x14ac:dyDescent="0.25">
      <c r="A1" s="4" t="s">
        <v>986</v>
      </c>
      <c r="B1" s="4" t="s">
        <v>34</v>
      </c>
      <c r="C1" s="4" t="s">
        <v>35</v>
      </c>
      <c r="D1" s="4" t="s">
        <v>36</v>
      </c>
      <c r="E1" s="4" t="s">
        <v>37</v>
      </c>
      <c r="F1" s="4" t="s">
        <v>193</v>
      </c>
    </row>
    <row r="2" spans="1:6" x14ac:dyDescent="0.25">
      <c r="A2" s="19" t="s">
        <v>1058</v>
      </c>
      <c r="B2" s="19" t="s">
        <v>1061</v>
      </c>
      <c r="C2" s="19" t="s">
        <v>33</v>
      </c>
      <c r="D2" s="19" t="s">
        <v>1058</v>
      </c>
      <c r="E2" s="19" t="s">
        <v>1064</v>
      </c>
      <c r="F2"/>
    </row>
    <row r="3" spans="1:6" x14ac:dyDescent="0.25">
      <c r="A3" s="2" t="s">
        <v>20</v>
      </c>
      <c r="B3" s="2" t="s">
        <v>19</v>
      </c>
      <c r="C3" s="2" t="s">
        <v>33</v>
      </c>
      <c r="D3" s="2" t="s">
        <v>20</v>
      </c>
      <c r="E3" s="2"/>
      <c r="F3" s="2" t="s">
        <v>194</v>
      </c>
    </row>
    <row r="4" spans="1:6" x14ac:dyDescent="0.25">
      <c r="A4" s="2" t="s">
        <v>39</v>
      </c>
      <c r="B4" s="2" t="s">
        <v>38</v>
      </c>
      <c r="C4" s="2" t="s">
        <v>33</v>
      </c>
      <c r="D4" s="2" t="s">
        <v>39</v>
      </c>
      <c r="E4" s="2"/>
      <c r="F4" s="2" t="s">
        <v>195</v>
      </c>
    </row>
    <row r="5" spans="1:6" ht="25.5" x14ac:dyDescent="0.25">
      <c r="A5" s="2" t="s">
        <v>5</v>
      </c>
      <c r="B5" s="2" t="s">
        <v>5</v>
      </c>
      <c r="C5" s="2" t="s">
        <v>33</v>
      </c>
      <c r="D5" s="2" t="s">
        <v>5</v>
      </c>
      <c r="E5" s="2"/>
      <c r="F5" s="2" t="s">
        <v>196</v>
      </c>
    </row>
    <row r="6" spans="1:6" ht="25.5" x14ac:dyDescent="0.25">
      <c r="A6" s="2" t="s">
        <v>48</v>
      </c>
      <c r="B6" s="2" t="s">
        <v>47</v>
      </c>
      <c r="C6" s="2" t="s">
        <v>33</v>
      </c>
      <c r="D6" s="2" t="s">
        <v>48</v>
      </c>
      <c r="E6" s="2" t="s">
        <v>49</v>
      </c>
      <c r="F6" s="2" t="s">
        <v>198</v>
      </c>
    </row>
    <row r="7" spans="1:6" ht="25.5" x14ac:dyDescent="0.25">
      <c r="A7" s="2" t="s">
        <v>1040</v>
      </c>
      <c r="B7" s="2" t="s">
        <v>1041</v>
      </c>
      <c r="C7" s="2" t="s">
        <v>33</v>
      </c>
      <c r="D7" s="2" t="s">
        <v>1040</v>
      </c>
      <c r="E7" s="2" t="s">
        <v>1042</v>
      </c>
      <c r="F7" s="2" t="s">
        <v>1043</v>
      </c>
    </row>
    <row r="8" spans="1:6" ht="25.5" x14ac:dyDescent="0.25">
      <c r="A8" s="2" t="s">
        <v>50</v>
      </c>
      <c r="B8" s="2" t="s">
        <v>50</v>
      </c>
      <c r="C8" s="2" t="s">
        <v>33</v>
      </c>
      <c r="D8" s="2" t="s">
        <v>50</v>
      </c>
      <c r="E8" s="2" t="s">
        <v>51</v>
      </c>
      <c r="F8" s="2" t="s">
        <v>199</v>
      </c>
    </row>
    <row r="9" spans="1:6" ht="25.5" x14ac:dyDescent="0.25">
      <c r="A9" s="2" t="s">
        <v>53</v>
      </c>
      <c r="B9" s="2" t="s">
        <v>52</v>
      </c>
      <c r="C9" s="2" t="s">
        <v>33</v>
      </c>
      <c r="D9" s="2" t="s">
        <v>53</v>
      </c>
      <c r="E9" s="2" t="s">
        <v>54</v>
      </c>
      <c r="F9" s="2"/>
    </row>
    <row r="10" spans="1:6" x14ac:dyDescent="0.25">
      <c r="A10" s="2" t="s">
        <v>1021</v>
      </c>
      <c r="B10" s="2" t="s">
        <v>1021</v>
      </c>
      <c r="C10" s="2" t="s">
        <v>33</v>
      </c>
      <c r="D10" s="2" t="s">
        <v>1021</v>
      </c>
      <c r="E10" s="2" t="s">
        <v>1022</v>
      </c>
      <c r="F10" s="2"/>
    </row>
    <row r="11" spans="1:6" x14ac:dyDescent="0.25">
      <c r="A11" s="26" t="s">
        <v>998</v>
      </c>
      <c r="B11" s="2"/>
      <c r="C11" s="26" t="s">
        <v>33</v>
      </c>
      <c r="D11" s="26" t="s">
        <v>998</v>
      </c>
      <c r="E11" s="2"/>
      <c r="F11" s="2"/>
    </row>
    <row r="12" spans="1:6" ht="25.5" x14ac:dyDescent="0.25">
      <c r="A12" s="2" t="s">
        <v>62</v>
      </c>
      <c r="B12" s="2" t="s">
        <v>62</v>
      </c>
      <c r="C12" s="2" t="s">
        <v>33</v>
      </c>
      <c r="D12" s="2" t="s">
        <v>62</v>
      </c>
      <c r="E12" s="2"/>
      <c r="F12" s="2" t="s">
        <v>201</v>
      </c>
    </row>
    <row r="13" spans="1:6" ht="25.5" x14ac:dyDescent="0.25">
      <c r="A13" s="2" t="s">
        <v>63</v>
      </c>
      <c r="B13" s="2" t="s">
        <v>63</v>
      </c>
      <c r="C13" s="2" t="s">
        <v>33</v>
      </c>
      <c r="D13" s="2" t="s">
        <v>63</v>
      </c>
      <c r="E13" s="2"/>
      <c r="F13" s="2"/>
    </row>
    <row r="14" spans="1:6" ht="25.5" x14ac:dyDescent="0.25">
      <c r="A14" s="2" t="s">
        <v>7</v>
      </c>
      <c r="B14" s="2" t="s">
        <v>7</v>
      </c>
      <c r="C14" s="2" t="s">
        <v>33</v>
      </c>
      <c r="D14" s="2" t="s">
        <v>7</v>
      </c>
      <c r="E14" s="2" t="s">
        <v>69</v>
      </c>
      <c r="F14" s="2" t="s">
        <v>206</v>
      </c>
    </row>
    <row r="15" spans="1:6" x14ac:dyDescent="0.25">
      <c r="A15" s="2" t="s">
        <v>71</v>
      </c>
      <c r="B15" s="2" t="s">
        <v>70</v>
      </c>
      <c r="C15" s="2" t="s">
        <v>33</v>
      </c>
      <c r="D15" s="2" t="s">
        <v>71</v>
      </c>
      <c r="E15" s="2"/>
      <c r="F15" s="2" t="s">
        <v>207</v>
      </c>
    </row>
    <row r="16" spans="1:6" ht="25.5" x14ac:dyDescent="0.25">
      <c r="A16" s="2" t="s">
        <v>1057</v>
      </c>
      <c r="B16" s="2" t="s">
        <v>1057</v>
      </c>
      <c r="C16" s="2" t="s">
        <v>33</v>
      </c>
      <c r="D16" s="2" t="s">
        <v>1057</v>
      </c>
      <c r="E16" s="2"/>
      <c r="F16" s="2"/>
    </row>
    <row r="17" spans="1:6" x14ac:dyDescent="0.25">
      <c r="A17" s="19" t="s">
        <v>980</v>
      </c>
      <c r="B17" s="19" t="s">
        <v>981</v>
      </c>
      <c r="C17" s="2" t="s">
        <v>33</v>
      </c>
      <c r="D17" s="19" t="s">
        <v>980</v>
      </c>
      <c r="E17" s="26" t="s">
        <v>982</v>
      </c>
      <c r="F17" s="2" t="s">
        <v>983</v>
      </c>
    </row>
    <row r="18" spans="1:6" x14ac:dyDescent="0.25">
      <c r="A18" s="2" t="s">
        <v>1045</v>
      </c>
      <c r="B18" s="2" t="s">
        <v>1046</v>
      </c>
      <c r="C18" s="2" t="s">
        <v>33</v>
      </c>
      <c r="D18" s="2" t="s">
        <v>1045</v>
      </c>
      <c r="E18" s="2" t="s">
        <v>1047</v>
      </c>
      <c r="F18" s="2" t="s">
        <v>1048</v>
      </c>
    </row>
    <row r="19" spans="1:6" x14ac:dyDescent="0.25">
      <c r="A19" s="49" t="s">
        <v>1005</v>
      </c>
      <c r="B19" s="49" t="s">
        <v>1006</v>
      </c>
      <c r="C19" s="2" t="s">
        <v>33</v>
      </c>
      <c r="D19" s="49" t="s">
        <v>1005</v>
      </c>
      <c r="E19" s="26" t="s">
        <v>1007</v>
      </c>
      <c r="F19" s="2"/>
    </row>
    <row r="20" spans="1:6" ht="25.5" x14ac:dyDescent="0.25">
      <c r="A20" s="24" t="s">
        <v>72</v>
      </c>
      <c r="B20" s="2" t="s">
        <v>72</v>
      </c>
      <c r="C20" s="2" t="s">
        <v>33</v>
      </c>
      <c r="D20" s="24" t="s">
        <v>72</v>
      </c>
      <c r="E20" s="2"/>
      <c r="F20" s="2" t="s">
        <v>208</v>
      </c>
    </row>
    <row r="21" spans="1:6" x14ac:dyDescent="0.25">
      <c r="A21" s="24" t="s">
        <v>74</v>
      </c>
      <c r="B21" s="2" t="s">
        <v>73</v>
      </c>
      <c r="C21" s="2" t="s">
        <v>33</v>
      </c>
      <c r="D21" s="24" t="s">
        <v>74</v>
      </c>
      <c r="E21" s="2"/>
      <c r="F21" s="2"/>
    </row>
    <row r="22" spans="1:6" ht="14.4" x14ac:dyDescent="0.3">
      <c r="A22" s="2" t="s">
        <v>745</v>
      </c>
      <c r="B22" s="2" t="s">
        <v>745</v>
      </c>
      <c r="C22" s="2" t="s">
        <v>33</v>
      </c>
      <c r="D22" s="2" t="s">
        <v>745</v>
      </c>
      <c r="E22" s="26" t="s">
        <v>746</v>
      </c>
      <c r="F22" s="23" t="s">
        <v>747</v>
      </c>
    </row>
    <row r="23" spans="1:6" ht="25.5" x14ac:dyDescent="0.25">
      <c r="A23" s="24" t="s">
        <v>77</v>
      </c>
      <c r="B23" s="2" t="s">
        <v>77</v>
      </c>
      <c r="C23" s="2" t="s">
        <v>33</v>
      </c>
      <c r="D23" s="24" t="s">
        <v>77</v>
      </c>
      <c r="E23" s="2"/>
      <c r="F23" s="2" t="s">
        <v>210</v>
      </c>
    </row>
    <row r="24" spans="1:6" ht="25.5" x14ac:dyDescent="0.25">
      <c r="A24" s="24" t="s">
        <v>1014</v>
      </c>
      <c r="B24" s="2" t="s">
        <v>1014</v>
      </c>
      <c r="C24" s="2" t="s">
        <v>33</v>
      </c>
      <c r="D24" s="24" t="s">
        <v>1014</v>
      </c>
      <c r="E24" s="2"/>
      <c r="F24" s="2"/>
    </row>
    <row r="25" spans="1:6" ht="25.5" x14ac:dyDescent="0.25">
      <c r="A25" s="2" t="s">
        <v>951</v>
      </c>
      <c r="B25" s="2" t="s">
        <v>951</v>
      </c>
      <c r="C25" s="2" t="s">
        <v>33</v>
      </c>
      <c r="D25" s="2" t="s">
        <v>951</v>
      </c>
      <c r="E25" s="2"/>
      <c r="F25" s="2" t="s">
        <v>274</v>
      </c>
    </row>
    <row r="26" spans="1:6" x14ac:dyDescent="0.25">
      <c r="A26" s="2" t="s">
        <v>16</v>
      </c>
      <c r="B26" s="2" t="s">
        <v>16</v>
      </c>
      <c r="C26" s="2" t="s">
        <v>33</v>
      </c>
      <c r="D26" s="2" t="s">
        <v>16</v>
      </c>
      <c r="E26" s="2"/>
      <c r="F26" s="2"/>
    </row>
    <row r="27" spans="1:6" x14ac:dyDescent="0.25">
      <c r="A27" s="2" t="s">
        <v>85</v>
      </c>
      <c r="B27" s="2" t="s">
        <v>84</v>
      </c>
      <c r="C27" s="2" t="s">
        <v>33</v>
      </c>
      <c r="D27" s="2" t="s">
        <v>85</v>
      </c>
      <c r="E27" s="2"/>
      <c r="F27" s="2" t="s">
        <v>215</v>
      </c>
    </row>
    <row r="28" spans="1:6" ht="25.5" x14ac:dyDescent="0.25">
      <c r="A28" s="2" t="s">
        <v>742</v>
      </c>
      <c r="B28" s="2" t="s">
        <v>742</v>
      </c>
      <c r="C28" s="2" t="s">
        <v>33</v>
      </c>
      <c r="D28" s="2" t="s">
        <v>742</v>
      </c>
      <c r="E28" s="2"/>
      <c r="F28" s="2" t="s">
        <v>743</v>
      </c>
    </row>
    <row r="29" spans="1:6" ht="25.5" x14ac:dyDescent="0.25">
      <c r="A29" s="2" t="s">
        <v>86</v>
      </c>
      <c r="B29" s="2" t="s">
        <v>86</v>
      </c>
      <c r="C29" s="2" t="s">
        <v>33</v>
      </c>
      <c r="D29" s="2" t="s">
        <v>86</v>
      </c>
      <c r="E29" s="2"/>
      <c r="F29" s="2" t="s">
        <v>216</v>
      </c>
    </row>
    <row r="30" spans="1:6" x14ac:dyDescent="0.25">
      <c r="A30" s="2" t="s">
        <v>88</v>
      </c>
      <c r="B30" s="2" t="s">
        <v>87</v>
      </c>
      <c r="C30" s="2" t="s">
        <v>33</v>
      </c>
      <c r="D30" s="2" t="s">
        <v>88</v>
      </c>
      <c r="E30" s="2" t="s">
        <v>88</v>
      </c>
      <c r="F30" s="2" t="s">
        <v>217</v>
      </c>
    </row>
    <row r="31" spans="1:6" x14ac:dyDescent="0.25">
      <c r="A31" s="2" t="s">
        <v>89</v>
      </c>
      <c r="B31" s="2" t="s">
        <v>89</v>
      </c>
      <c r="C31" s="2" t="s">
        <v>33</v>
      </c>
      <c r="D31" s="2" t="s">
        <v>89</v>
      </c>
      <c r="E31" s="2"/>
      <c r="F31" s="2" t="s">
        <v>218</v>
      </c>
    </row>
    <row r="32" spans="1:6" x14ac:dyDescent="0.25">
      <c r="A32" s="26" t="s">
        <v>999</v>
      </c>
      <c r="B32" s="2"/>
      <c r="C32" s="26" t="s">
        <v>33</v>
      </c>
      <c r="D32" s="26" t="s">
        <v>999</v>
      </c>
      <c r="E32" s="2"/>
      <c r="F32" s="2"/>
    </row>
    <row r="33" spans="1:6" x14ac:dyDescent="0.25">
      <c r="A33" s="2" t="s">
        <v>144</v>
      </c>
      <c r="B33" s="2" t="s">
        <v>144</v>
      </c>
      <c r="C33" s="2" t="s">
        <v>33</v>
      </c>
      <c r="D33" s="2" t="s">
        <v>144</v>
      </c>
      <c r="E33" s="2"/>
      <c r="F33" s="2"/>
    </row>
    <row r="34" spans="1:6" x14ac:dyDescent="0.25">
      <c r="A34" s="2" t="s">
        <v>90</v>
      </c>
      <c r="B34" s="2" t="s">
        <v>90</v>
      </c>
      <c r="C34" s="2" t="s">
        <v>33</v>
      </c>
      <c r="D34" s="2" t="s">
        <v>90</v>
      </c>
      <c r="E34" s="2"/>
      <c r="F34" s="2"/>
    </row>
    <row r="35" spans="1:6" x14ac:dyDescent="0.25">
      <c r="A35" s="2" t="s">
        <v>13</v>
      </c>
      <c r="B35" s="2" t="s">
        <v>93</v>
      </c>
      <c r="C35" s="2" t="s">
        <v>33</v>
      </c>
      <c r="D35" s="2" t="s">
        <v>13</v>
      </c>
      <c r="E35" s="2"/>
      <c r="F35" s="2" t="s">
        <v>222</v>
      </c>
    </row>
    <row r="36" spans="1:6" ht="14.4" x14ac:dyDescent="0.25">
      <c r="A36" s="3" t="s">
        <v>995</v>
      </c>
      <c r="B36" s="2" t="s">
        <v>997</v>
      </c>
      <c r="C36" s="26" t="s">
        <v>33</v>
      </c>
      <c r="D36" s="3" t="s">
        <v>995</v>
      </c>
      <c r="E36" s="26" t="s">
        <v>996</v>
      </c>
      <c r="F36" s="48"/>
    </row>
    <row r="37" spans="1:6" ht="25.5" x14ac:dyDescent="0.25">
      <c r="A37" s="2" t="s">
        <v>108</v>
      </c>
      <c r="B37" s="2" t="s">
        <v>107</v>
      </c>
      <c r="C37" s="2" t="s">
        <v>33</v>
      </c>
      <c r="D37" s="2" t="s">
        <v>108</v>
      </c>
      <c r="E37" s="2" t="s">
        <v>109</v>
      </c>
      <c r="F37" s="2" t="s">
        <v>224</v>
      </c>
    </row>
    <row r="38" spans="1:6" ht="25.5" x14ac:dyDescent="0.25">
      <c r="A38" s="2" t="s">
        <v>1023</v>
      </c>
      <c r="B38" s="2" t="s">
        <v>1023</v>
      </c>
      <c r="C38" s="2" t="s">
        <v>33</v>
      </c>
      <c r="D38" s="2" t="s">
        <v>1023</v>
      </c>
      <c r="E38" s="2" t="s">
        <v>1024</v>
      </c>
      <c r="F38" s="2" t="s">
        <v>1025</v>
      </c>
    </row>
    <row r="39" spans="1:6" x14ac:dyDescent="0.25">
      <c r="A39" s="2" t="s">
        <v>25</v>
      </c>
      <c r="B39" s="2" t="s">
        <v>25</v>
      </c>
      <c r="C39" s="2" t="s">
        <v>33</v>
      </c>
      <c r="D39" s="2" t="s">
        <v>25</v>
      </c>
      <c r="E39" s="2"/>
      <c r="F39" s="2" t="s">
        <v>225</v>
      </c>
    </row>
    <row r="40" spans="1:6" x14ac:dyDescent="0.25">
      <c r="A40" s="2" t="s">
        <v>1026</v>
      </c>
      <c r="B40" s="2" t="s">
        <v>1027</v>
      </c>
      <c r="C40" s="2" t="s">
        <v>33</v>
      </c>
      <c r="D40" s="2" t="s">
        <v>1026</v>
      </c>
      <c r="E40" s="2" t="s">
        <v>1028</v>
      </c>
      <c r="F40" s="2"/>
    </row>
    <row r="41" spans="1:6" ht="25.5" x14ac:dyDescent="0.25">
      <c r="A41" s="2" t="s">
        <v>1049</v>
      </c>
      <c r="B41" s="2" t="s">
        <v>1055</v>
      </c>
      <c r="C41" s="2" t="s">
        <v>33</v>
      </c>
      <c r="D41" s="2" t="s">
        <v>1049</v>
      </c>
      <c r="E41" s="2" t="s">
        <v>1056</v>
      </c>
      <c r="F41" s="2"/>
    </row>
    <row r="42" spans="1:6" ht="25.5" x14ac:dyDescent="0.25">
      <c r="A42" s="2" t="s">
        <v>115</v>
      </c>
      <c r="B42" s="2" t="s">
        <v>114</v>
      </c>
      <c r="C42" s="2" t="s">
        <v>33</v>
      </c>
      <c r="D42" s="2" t="s">
        <v>115</v>
      </c>
      <c r="E42" s="2"/>
      <c r="F42" s="2"/>
    </row>
    <row r="43" spans="1:6" ht="30.05" customHeight="1" x14ac:dyDescent="0.25">
      <c r="A43" s="2" t="s">
        <v>113</v>
      </c>
      <c r="B43" s="2" t="s">
        <v>112</v>
      </c>
      <c r="C43" s="2" t="s">
        <v>33</v>
      </c>
      <c r="D43" s="2" t="s">
        <v>113</v>
      </c>
      <c r="E43" s="2"/>
      <c r="F43" s="2" t="s">
        <v>226</v>
      </c>
    </row>
    <row r="44" spans="1:6" ht="28.8" x14ac:dyDescent="0.25">
      <c r="A44" s="3" t="s">
        <v>116</v>
      </c>
      <c r="B44" s="2" t="s">
        <v>116</v>
      </c>
      <c r="C44" s="2" t="s">
        <v>33</v>
      </c>
      <c r="D44" s="3" t="s">
        <v>116</v>
      </c>
      <c r="E44" s="2"/>
      <c r="F44" s="2"/>
    </row>
    <row r="45" spans="1:6" ht="12.75" customHeight="1" x14ac:dyDescent="0.3">
      <c r="A45" s="29" t="s">
        <v>321</v>
      </c>
      <c r="B45" s="23" t="s">
        <v>321</v>
      </c>
      <c r="C45" s="26" t="s">
        <v>33</v>
      </c>
      <c r="D45" s="29" t="s">
        <v>321</v>
      </c>
      <c r="E45" s="26" t="s">
        <v>322</v>
      </c>
      <c r="F45" s="2"/>
    </row>
    <row r="46" spans="1:6" x14ac:dyDescent="0.25">
      <c r="A46" s="2" t="s">
        <v>313</v>
      </c>
      <c r="B46" s="2" t="s">
        <v>313</v>
      </c>
      <c r="C46" s="2" t="s">
        <v>33</v>
      </c>
      <c r="D46" s="2" t="s">
        <v>313</v>
      </c>
      <c r="E46" s="2"/>
      <c r="F46" s="2" t="s">
        <v>227</v>
      </c>
    </row>
    <row r="47" spans="1:6" x14ac:dyDescent="0.25">
      <c r="A47" s="2" t="s">
        <v>124</v>
      </c>
      <c r="B47" s="2" t="s">
        <v>123</v>
      </c>
      <c r="C47" s="2" t="s">
        <v>33</v>
      </c>
      <c r="D47" s="2" t="s">
        <v>124</v>
      </c>
      <c r="E47" s="2"/>
      <c r="F47" s="2" t="s">
        <v>231</v>
      </c>
    </row>
    <row r="48" spans="1:6" x14ac:dyDescent="0.25">
      <c r="A48" s="2" t="s">
        <v>125</v>
      </c>
      <c r="B48" s="2" t="s">
        <v>125</v>
      </c>
      <c r="C48" s="2" t="s">
        <v>33</v>
      </c>
      <c r="D48" s="2" t="s">
        <v>125</v>
      </c>
      <c r="E48" s="2" t="s">
        <v>125</v>
      </c>
      <c r="F48" s="2" t="s">
        <v>232</v>
      </c>
    </row>
    <row r="49" spans="1:6" ht="28.8" x14ac:dyDescent="0.25">
      <c r="A49" s="3" t="s">
        <v>6</v>
      </c>
      <c r="B49" s="2" t="s">
        <v>6</v>
      </c>
      <c r="C49" s="2" t="s">
        <v>33</v>
      </c>
      <c r="D49" s="3" t="s">
        <v>6</v>
      </c>
      <c r="E49" s="2"/>
      <c r="F49" s="2" t="s">
        <v>234</v>
      </c>
    </row>
    <row r="50" spans="1:6" ht="14.4" x14ac:dyDescent="0.25">
      <c r="A50" s="3" t="s">
        <v>127</v>
      </c>
      <c r="B50" s="2" t="s">
        <v>10</v>
      </c>
      <c r="C50" s="2" t="s">
        <v>33</v>
      </c>
      <c r="D50" s="3" t="s">
        <v>127</v>
      </c>
      <c r="E50" s="2"/>
      <c r="F50" s="2" t="s">
        <v>235</v>
      </c>
    </row>
    <row r="51" spans="1:6" ht="25.5" x14ac:dyDescent="0.25">
      <c r="A51" s="2" t="s">
        <v>24</v>
      </c>
      <c r="B51" s="2" t="s">
        <v>24</v>
      </c>
      <c r="C51" s="2" t="s">
        <v>33</v>
      </c>
      <c r="D51" s="2" t="s">
        <v>24</v>
      </c>
      <c r="E51" s="2"/>
      <c r="F51" s="2" t="s">
        <v>236</v>
      </c>
    </row>
    <row r="52" spans="1:6" ht="38.25" x14ac:dyDescent="0.25">
      <c r="A52" s="2" t="s">
        <v>128</v>
      </c>
      <c r="B52" s="2" t="s">
        <v>128</v>
      </c>
      <c r="C52" s="2" t="s">
        <v>33</v>
      </c>
      <c r="D52" s="2" t="s">
        <v>128</v>
      </c>
      <c r="E52" s="2" t="s">
        <v>129</v>
      </c>
      <c r="F52" s="2" t="s">
        <v>237</v>
      </c>
    </row>
    <row r="53" spans="1:6" ht="25.5" x14ac:dyDescent="0.25">
      <c r="A53" s="2" t="s">
        <v>987</v>
      </c>
      <c r="B53" s="2" t="s">
        <v>991</v>
      </c>
      <c r="C53" s="2" t="s">
        <v>33</v>
      </c>
      <c r="D53" s="2" t="s">
        <v>987</v>
      </c>
      <c r="E53" s="26" t="s">
        <v>992</v>
      </c>
      <c r="F53" s="2"/>
    </row>
    <row r="54" spans="1:6" x14ac:dyDescent="0.25">
      <c r="A54" s="2" t="s">
        <v>314</v>
      </c>
      <c r="B54" s="2" t="s">
        <v>314</v>
      </c>
      <c r="C54" s="2" t="s">
        <v>33</v>
      </c>
      <c r="D54" s="2" t="s">
        <v>314</v>
      </c>
      <c r="E54" s="26" t="s">
        <v>315</v>
      </c>
      <c r="F54" s="2" t="s">
        <v>316</v>
      </c>
    </row>
    <row r="55" spans="1:6" ht="25.5" x14ac:dyDescent="0.25">
      <c r="A55" s="2" t="s">
        <v>131</v>
      </c>
      <c r="B55" s="2" t="s">
        <v>130</v>
      </c>
      <c r="C55" s="2" t="s">
        <v>33</v>
      </c>
      <c r="D55" s="2" t="s">
        <v>131</v>
      </c>
      <c r="E55" s="2" t="s">
        <v>132</v>
      </c>
      <c r="F55" s="2" t="s">
        <v>238</v>
      </c>
    </row>
    <row r="56" spans="1:6" ht="14.4" x14ac:dyDescent="0.25">
      <c r="A56" s="2" t="s">
        <v>135</v>
      </c>
      <c r="B56" s="2" t="s">
        <v>135</v>
      </c>
      <c r="C56" s="2" t="s">
        <v>33</v>
      </c>
      <c r="D56" s="2" t="s">
        <v>135</v>
      </c>
      <c r="E56" s="25"/>
      <c r="F56" s="2" t="s">
        <v>240</v>
      </c>
    </row>
    <row r="57" spans="1:6" ht="14.4" x14ac:dyDescent="0.25">
      <c r="A57" s="2" t="s">
        <v>303</v>
      </c>
      <c r="B57" s="2" t="s">
        <v>303</v>
      </c>
      <c r="C57" s="2" t="s">
        <v>33</v>
      </c>
      <c r="D57" s="2" t="s">
        <v>303</v>
      </c>
      <c r="E57" s="25"/>
      <c r="F57" s="2" t="s">
        <v>317</v>
      </c>
    </row>
    <row r="58" spans="1:6" x14ac:dyDescent="0.25">
      <c r="A58" s="2" t="s">
        <v>134</v>
      </c>
      <c r="B58" s="2" t="s">
        <v>133</v>
      </c>
      <c r="C58" s="2" t="s">
        <v>33</v>
      </c>
      <c r="D58" s="2" t="s">
        <v>134</v>
      </c>
      <c r="E58" s="2" t="s">
        <v>134</v>
      </c>
      <c r="F58" s="2" t="s">
        <v>239</v>
      </c>
    </row>
    <row r="59" spans="1:6" ht="25.5" x14ac:dyDescent="0.25">
      <c r="A59" s="2" t="s">
        <v>139</v>
      </c>
      <c r="B59" s="2" t="s">
        <v>138</v>
      </c>
      <c r="C59" s="2" t="s">
        <v>33</v>
      </c>
      <c r="D59" s="2" t="s">
        <v>139</v>
      </c>
      <c r="E59" s="2"/>
      <c r="F59" s="2"/>
    </row>
    <row r="60" spans="1:6" x14ac:dyDescent="0.25">
      <c r="A60" s="26" t="s">
        <v>309</v>
      </c>
      <c r="B60" s="26" t="s">
        <v>309</v>
      </c>
      <c r="C60" s="2"/>
      <c r="D60" s="26" t="s">
        <v>309</v>
      </c>
      <c r="E60" s="2"/>
      <c r="F60" s="2"/>
    </row>
    <row r="61" spans="1:6" x14ac:dyDescent="0.25">
      <c r="A61" s="2" t="s">
        <v>140</v>
      </c>
      <c r="B61" s="2" t="s">
        <v>21</v>
      </c>
      <c r="C61" s="2" t="s">
        <v>33</v>
      </c>
      <c r="D61" s="2" t="s">
        <v>140</v>
      </c>
      <c r="E61" s="2"/>
      <c r="F61" s="2" t="s">
        <v>241</v>
      </c>
    </row>
    <row r="62" spans="1:6" ht="25.5" x14ac:dyDescent="0.25">
      <c r="A62" s="2" t="s">
        <v>28</v>
      </c>
      <c r="B62" s="2" t="s">
        <v>28</v>
      </c>
      <c r="C62" s="2" t="s">
        <v>33</v>
      </c>
      <c r="D62" s="2" t="s">
        <v>28</v>
      </c>
      <c r="E62" s="2"/>
      <c r="F62" s="2" t="s">
        <v>242</v>
      </c>
    </row>
    <row r="63" spans="1:6" x14ac:dyDescent="0.25">
      <c r="A63" s="2" t="s">
        <v>328</v>
      </c>
      <c r="B63" s="2" t="s">
        <v>330</v>
      </c>
      <c r="C63" s="2" t="s">
        <v>33</v>
      </c>
      <c r="D63" s="2" t="s">
        <v>328</v>
      </c>
      <c r="E63" s="2" t="s">
        <v>329</v>
      </c>
      <c r="F63" s="2" t="s">
        <v>331</v>
      </c>
    </row>
    <row r="64" spans="1:6" x14ac:dyDescent="0.25">
      <c r="A64" s="2" t="s">
        <v>142</v>
      </c>
      <c r="B64" s="2" t="s">
        <v>141</v>
      </c>
      <c r="C64" s="2" t="s">
        <v>33</v>
      </c>
      <c r="D64" s="2" t="s">
        <v>142</v>
      </c>
      <c r="E64" s="2"/>
      <c r="F64" s="2" t="s">
        <v>243</v>
      </c>
    </row>
    <row r="65" spans="1:7" ht="25.5" x14ac:dyDescent="0.25">
      <c r="A65" s="2" t="s">
        <v>143</v>
      </c>
      <c r="B65" s="2" t="s">
        <v>143</v>
      </c>
      <c r="C65" s="2" t="s">
        <v>33</v>
      </c>
      <c r="D65" s="2" t="s">
        <v>143</v>
      </c>
      <c r="E65" s="2"/>
      <c r="F65" s="2" t="s">
        <v>244</v>
      </c>
    </row>
    <row r="66" spans="1:7" x14ac:dyDescent="0.25">
      <c r="A66" s="2" t="s">
        <v>1001</v>
      </c>
      <c r="B66" s="2" t="s">
        <v>1004</v>
      </c>
      <c r="C66" s="2" t="s">
        <v>33</v>
      </c>
      <c r="D66" s="2" t="s">
        <v>1001</v>
      </c>
      <c r="E66" s="2" t="s">
        <v>1003</v>
      </c>
      <c r="F66" s="2"/>
    </row>
    <row r="67" spans="1:7" ht="38.25" x14ac:dyDescent="0.25">
      <c r="A67" s="2" t="s">
        <v>145</v>
      </c>
      <c r="B67" s="2" t="s">
        <v>145</v>
      </c>
      <c r="C67" s="2" t="s">
        <v>33</v>
      </c>
      <c r="D67" s="2" t="s">
        <v>145</v>
      </c>
      <c r="E67" s="2"/>
      <c r="F67" s="2" t="s">
        <v>245</v>
      </c>
    </row>
    <row r="68" spans="1:7" ht="25.5" x14ac:dyDescent="0.25">
      <c r="A68" s="2" t="s">
        <v>147</v>
      </c>
      <c r="B68" s="2" t="s">
        <v>147</v>
      </c>
      <c r="C68" s="2" t="s">
        <v>33</v>
      </c>
      <c r="D68" s="2" t="s">
        <v>147</v>
      </c>
      <c r="E68" s="2" t="s">
        <v>148</v>
      </c>
      <c r="F68" s="2"/>
    </row>
    <row r="69" spans="1:7" ht="25.5" x14ac:dyDescent="0.25">
      <c r="A69" s="26" t="s">
        <v>326</v>
      </c>
      <c r="B69" s="2" t="s">
        <v>150</v>
      </c>
      <c r="C69" s="2" t="s">
        <v>33</v>
      </c>
      <c r="D69" s="26" t="s">
        <v>326</v>
      </c>
      <c r="E69" s="26" t="s">
        <v>327</v>
      </c>
      <c r="F69" s="2" t="s">
        <v>247</v>
      </c>
    </row>
    <row r="70" spans="1:7" ht="25.5" x14ac:dyDescent="0.25">
      <c r="A70" s="2" t="s">
        <v>22</v>
      </c>
      <c r="B70" s="2" t="s">
        <v>22</v>
      </c>
      <c r="C70" s="2" t="s">
        <v>33</v>
      </c>
      <c r="D70" s="2" t="s">
        <v>22</v>
      </c>
      <c r="E70" s="2"/>
      <c r="F70" s="2" t="s">
        <v>248</v>
      </c>
    </row>
    <row r="71" spans="1:7" x14ac:dyDescent="0.25">
      <c r="A71" s="2" t="s">
        <v>151</v>
      </c>
      <c r="B71" s="2" t="s">
        <v>11</v>
      </c>
      <c r="C71" s="2" t="s">
        <v>33</v>
      </c>
      <c r="D71" s="2" t="s">
        <v>151</v>
      </c>
      <c r="E71" s="2"/>
      <c r="F71" s="2" t="s">
        <v>249</v>
      </c>
    </row>
    <row r="72" spans="1:7" ht="25.5" x14ac:dyDescent="0.25">
      <c r="A72" s="2" t="s">
        <v>152</v>
      </c>
      <c r="B72" s="2" t="s">
        <v>152</v>
      </c>
      <c r="C72" s="2" t="s">
        <v>33</v>
      </c>
      <c r="D72" s="2" t="s">
        <v>152</v>
      </c>
      <c r="E72" s="2"/>
      <c r="F72" s="2" t="s">
        <v>250</v>
      </c>
    </row>
    <row r="73" spans="1:7" ht="25.5" x14ac:dyDescent="0.25">
      <c r="A73" s="2" t="s">
        <v>153</v>
      </c>
      <c r="B73" s="2" t="s">
        <v>153</v>
      </c>
      <c r="C73" s="2" t="s">
        <v>33</v>
      </c>
      <c r="D73" s="2" t="s">
        <v>153</v>
      </c>
      <c r="E73" s="2" t="s">
        <v>154</v>
      </c>
      <c r="F73" s="2" t="s">
        <v>251</v>
      </c>
    </row>
    <row r="74" spans="1:7" x14ac:dyDescent="0.25">
      <c r="A74" s="2" t="s">
        <v>318</v>
      </c>
      <c r="B74" s="2" t="s">
        <v>318</v>
      </c>
      <c r="C74" s="2" t="s">
        <v>33</v>
      </c>
      <c r="D74" s="2" t="s">
        <v>318</v>
      </c>
      <c r="E74" s="2" t="s">
        <v>319</v>
      </c>
      <c r="F74" s="2"/>
    </row>
    <row r="75" spans="1:7" x14ac:dyDescent="0.25">
      <c r="A75" s="2" t="s">
        <v>159</v>
      </c>
      <c r="B75" s="2" t="s">
        <v>159</v>
      </c>
      <c r="C75" s="2" t="s">
        <v>33</v>
      </c>
      <c r="D75" s="2" t="s">
        <v>159</v>
      </c>
      <c r="E75" s="2" t="s">
        <v>160</v>
      </c>
      <c r="F75" s="2" t="s">
        <v>255</v>
      </c>
    </row>
    <row r="76" spans="1:7" ht="25.5" x14ac:dyDescent="0.25">
      <c r="A76" s="2" t="s">
        <v>31</v>
      </c>
      <c r="B76" s="2" t="s">
        <v>31</v>
      </c>
      <c r="C76" s="2" t="s">
        <v>33</v>
      </c>
      <c r="D76" s="2" t="s">
        <v>31</v>
      </c>
      <c r="E76" s="2"/>
      <c r="F76" s="2" t="s">
        <v>256</v>
      </c>
      <c r="G76" s="2" t="s">
        <v>311</v>
      </c>
    </row>
    <row r="77" spans="1:7" x14ac:dyDescent="0.25">
      <c r="A77" s="26" t="s">
        <v>952</v>
      </c>
      <c r="B77" s="26" t="s">
        <v>952</v>
      </c>
      <c r="C77" s="2" t="s">
        <v>33</v>
      </c>
      <c r="D77" s="26" t="s">
        <v>952</v>
      </c>
      <c r="E77" s="2" t="s">
        <v>953</v>
      </c>
      <c r="F77" s="2" t="s">
        <v>312</v>
      </c>
    </row>
    <row r="78" spans="1:7" ht="25.5" x14ac:dyDescent="0.25">
      <c r="A78" s="2" t="s">
        <v>161</v>
      </c>
      <c r="B78" s="2" t="s">
        <v>161</v>
      </c>
      <c r="C78" s="2" t="s">
        <v>33</v>
      </c>
      <c r="D78" s="2" t="s">
        <v>161</v>
      </c>
      <c r="E78" s="2"/>
      <c r="F78" s="2" t="s">
        <v>257</v>
      </c>
    </row>
    <row r="79" spans="1:7" x14ac:dyDescent="0.25">
      <c r="A79" s="2" t="s">
        <v>1019</v>
      </c>
      <c r="B79" s="2" t="s">
        <v>9</v>
      </c>
      <c r="C79" s="2" t="s">
        <v>33</v>
      </c>
      <c r="D79" s="2" t="s">
        <v>1019</v>
      </c>
      <c r="E79" s="2" t="s">
        <v>1020</v>
      </c>
      <c r="F79" s="2" t="s">
        <v>258</v>
      </c>
    </row>
    <row r="80" spans="1:7" ht="25.5" x14ac:dyDescent="0.25">
      <c r="A80" s="2" t="s">
        <v>162</v>
      </c>
      <c r="B80" s="2" t="s">
        <v>3</v>
      </c>
      <c r="C80" s="2" t="s">
        <v>33</v>
      </c>
      <c r="D80" s="2" t="s">
        <v>162</v>
      </c>
      <c r="E80" s="2" t="s">
        <v>4</v>
      </c>
      <c r="F80" s="2" t="s">
        <v>259</v>
      </c>
    </row>
    <row r="81" spans="1:6" ht="38.25" x14ac:dyDescent="0.25">
      <c r="A81" s="2" t="s">
        <v>18</v>
      </c>
      <c r="B81" s="2" t="s">
        <v>18</v>
      </c>
      <c r="C81" s="2" t="s">
        <v>33</v>
      </c>
      <c r="D81" s="2" t="s">
        <v>18</v>
      </c>
      <c r="E81" s="2" t="s">
        <v>163</v>
      </c>
      <c r="F81" s="2" t="s">
        <v>260</v>
      </c>
    </row>
    <row r="82" spans="1:6" x14ac:dyDescent="0.25">
      <c r="A82" s="2" t="s">
        <v>30</v>
      </c>
      <c r="B82" s="2" t="s">
        <v>30</v>
      </c>
      <c r="C82" s="2" t="s">
        <v>33</v>
      </c>
      <c r="D82" s="2" t="s">
        <v>30</v>
      </c>
      <c r="E82" s="2"/>
      <c r="F82" s="2" t="s">
        <v>261</v>
      </c>
    </row>
    <row r="83" spans="1:6" ht="25.5" x14ac:dyDescent="0.25">
      <c r="A83" s="2" t="s">
        <v>304</v>
      </c>
      <c r="B83" s="2" t="s">
        <v>305</v>
      </c>
      <c r="C83" s="2" t="s">
        <v>33</v>
      </c>
      <c r="D83" s="2" t="s">
        <v>304</v>
      </c>
      <c r="E83" s="2" t="s">
        <v>307</v>
      </c>
      <c r="F83" s="2" t="s">
        <v>306</v>
      </c>
    </row>
    <row r="84" spans="1:6" ht="25.5" x14ac:dyDescent="0.25">
      <c r="A84" s="2" t="s">
        <v>164</v>
      </c>
      <c r="B84" s="2" t="s">
        <v>14</v>
      </c>
      <c r="C84" s="2" t="s">
        <v>33</v>
      </c>
      <c r="D84" s="2" t="s">
        <v>164</v>
      </c>
      <c r="E84" s="2"/>
      <c r="F84" s="2" t="s">
        <v>262</v>
      </c>
    </row>
    <row r="85" spans="1:6" ht="25.5" x14ac:dyDescent="0.25">
      <c r="A85" s="2" t="s">
        <v>1036</v>
      </c>
      <c r="B85" s="2" t="s">
        <v>1037</v>
      </c>
      <c r="C85" s="2" t="s">
        <v>33</v>
      </c>
      <c r="D85" s="2" t="s">
        <v>1036</v>
      </c>
      <c r="E85" s="2" t="s">
        <v>1038</v>
      </c>
      <c r="F85" s="2" t="s">
        <v>1039</v>
      </c>
    </row>
    <row r="86" spans="1:6" ht="25.5" x14ac:dyDescent="0.25">
      <c r="A86" s="2" t="s">
        <v>8</v>
      </c>
      <c r="B86" s="2" t="s">
        <v>8</v>
      </c>
      <c r="C86" s="2" t="s">
        <v>33</v>
      </c>
      <c r="D86" s="2" t="s">
        <v>8</v>
      </c>
      <c r="E86" s="2" t="s">
        <v>165</v>
      </c>
      <c r="F86" s="2" t="s">
        <v>263</v>
      </c>
    </row>
    <row r="87" spans="1:6" ht="25.5" x14ac:dyDescent="0.25">
      <c r="A87" s="2" t="s">
        <v>166</v>
      </c>
      <c r="B87" s="2" t="s">
        <v>166</v>
      </c>
      <c r="C87" s="2" t="s">
        <v>33</v>
      </c>
      <c r="D87" s="2" t="s">
        <v>166</v>
      </c>
      <c r="E87" s="2"/>
      <c r="F87" s="2" t="s">
        <v>264</v>
      </c>
    </row>
    <row r="88" spans="1:6" ht="38.25" x14ac:dyDescent="0.25">
      <c r="A88" s="2" t="s">
        <v>172</v>
      </c>
      <c r="B88" s="2" t="s">
        <v>172</v>
      </c>
      <c r="C88" s="2" t="s">
        <v>33</v>
      </c>
      <c r="D88" s="2" t="s">
        <v>172</v>
      </c>
      <c r="E88" s="2"/>
      <c r="F88" s="2" t="s">
        <v>265</v>
      </c>
    </row>
    <row r="89" spans="1:6" ht="25.5" x14ac:dyDescent="0.25">
      <c r="A89" s="2" t="s">
        <v>174</v>
      </c>
      <c r="B89" s="2" t="s">
        <v>173</v>
      </c>
      <c r="C89" s="2" t="s">
        <v>33</v>
      </c>
      <c r="D89" s="2" t="s">
        <v>174</v>
      </c>
      <c r="E89" s="2"/>
      <c r="F89" s="2" t="s">
        <v>266</v>
      </c>
    </row>
    <row r="90" spans="1:6" ht="25.5" x14ac:dyDescent="0.25">
      <c r="A90" s="2" t="s">
        <v>175</v>
      </c>
      <c r="B90" s="2" t="s">
        <v>175</v>
      </c>
      <c r="C90" s="2" t="s">
        <v>33</v>
      </c>
      <c r="D90" s="2" t="s">
        <v>175</v>
      </c>
      <c r="E90" s="2"/>
      <c r="F90" s="2" t="s">
        <v>267</v>
      </c>
    </row>
    <row r="91" spans="1:6" ht="25.5" x14ac:dyDescent="0.25">
      <c r="A91" s="2" t="s">
        <v>12</v>
      </c>
      <c r="B91" s="2" t="s">
        <v>12</v>
      </c>
      <c r="C91" s="2" t="s">
        <v>33</v>
      </c>
      <c r="D91" s="2" t="s">
        <v>12</v>
      </c>
      <c r="E91" s="2"/>
      <c r="F91" s="2" t="s">
        <v>268</v>
      </c>
    </row>
    <row r="92" spans="1:6" ht="25.5" x14ac:dyDescent="0.25">
      <c r="A92" s="2" t="s">
        <v>27</v>
      </c>
      <c r="B92" s="2" t="s">
        <v>27</v>
      </c>
      <c r="C92" s="2" t="s">
        <v>33</v>
      </c>
      <c r="D92" s="2" t="s">
        <v>27</v>
      </c>
      <c r="E92" s="2" t="s">
        <v>176</v>
      </c>
      <c r="F92" s="2" t="s">
        <v>269</v>
      </c>
    </row>
    <row r="93" spans="1:6" ht="25.5" x14ac:dyDescent="0.25">
      <c r="A93" s="24" t="s">
        <v>178</v>
      </c>
      <c r="B93" s="2" t="s">
        <v>177</v>
      </c>
      <c r="C93" s="2" t="s">
        <v>33</v>
      </c>
      <c r="D93" s="24" t="s">
        <v>178</v>
      </c>
      <c r="E93" s="2"/>
      <c r="F93" s="2" t="s">
        <v>270</v>
      </c>
    </row>
    <row r="94" spans="1:6" ht="43.2" x14ac:dyDescent="0.25">
      <c r="A94" s="3" t="s">
        <v>29</v>
      </c>
      <c r="B94" s="2" t="s">
        <v>180</v>
      </c>
      <c r="C94" s="2" t="s">
        <v>33</v>
      </c>
      <c r="D94" s="3" t="s">
        <v>29</v>
      </c>
      <c r="E94" s="2"/>
      <c r="F94" s="2" t="s">
        <v>272</v>
      </c>
    </row>
    <row r="95" spans="1:6" ht="28.8" x14ac:dyDescent="0.25">
      <c r="A95" s="3" t="s">
        <v>741</v>
      </c>
      <c r="B95" s="2" t="s">
        <v>741</v>
      </c>
      <c r="C95" s="2" t="s">
        <v>33</v>
      </c>
      <c r="D95" s="3" t="s">
        <v>741</v>
      </c>
      <c r="E95" s="2"/>
      <c r="F95" s="2" t="s">
        <v>744</v>
      </c>
    </row>
    <row r="96" spans="1:6" ht="25.5" x14ac:dyDescent="0.25">
      <c r="A96" s="2" t="s">
        <v>182</v>
      </c>
      <c r="B96" s="2" t="s">
        <v>181</v>
      </c>
      <c r="C96" s="2" t="s">
        <v>33</v>
      </c>
      <c r="D96" s="2" t="s">
        <v>182</v>
      </c>
      <c r="E96" s="2" t="s">
        <v>183</v>
      </c>
      <c r="F96" s="2" t="s">
        <v>273</v>
      </c>
    </row>
    <row r="97" spans="1:6" ht="25.5" x14ac:dyDescent="0.25">
      <c r="A97" s="2" t="s">
        <v>1015</v>
      </c>
      <c r="B97" s="2" t="s">
        <v>1018</v>
      </c>
      <c r="C97" s="2" t="s">
        <v>33</v>
      </c>
      <c r="D97" s="2" t="s">
        <v>1015</v>
      </c>
      <c r="E97" s="2" t="s">
        <v>1016</v>
      </c>
      <c r="F97" s="2" t="s">
        <v>1017</v>
      </c>
    </row>
    <row r="98" spans="1:6" ht="25.5" x14ac:dyDescent="0.25">
      <c r="A98" s="2" t="s">
        <v>185</v>
      </c>
      <c r="B98" s="2" t="s">
        <v>185</v>
      </c>
      <c r="C98" s="2" t="s">
        <v>33</v>
      </c>
      <c r="D98" s="2" t="s">
        <v>185</v>
      </c>
      <c r="E98" s="2"/>
      <c r="F98" s="2"/>
    </row>
    <row r="99" spans="1:6" x14ac:dyDescent="0.25">
      <c r="A99" s="2" t="s">
        <v>993</v>
      </c>
      <c r="B99" s="2" t="s">
        <v>993</v>
      </c>
      <c r="C99" s="26" t="s">
        <v>33</v>
      </c>
      <c r="D99" s="2" t="s">
        <v>993</v>
      </c>
      <c r="E99" s="2"/>
      <c r="F99" s="2" t="s">
        <v>994</v>
      </c>
    </row>
    <row r="100" spans="1:6" x14ac:dyDescent="0.25">
      <c r="A100" s="2" t="s">
        <v>15</v>
      </c>
      <c r="B100" s="2" t="s">
        <v>190</v>
      </c>
      <c r="C100" s="2" t="s">
        <v>33</v>
      </c>
      <c r="D100" s="2" t="s">
        <v>15</v>
      </c>
      <c r="E100" s="2"/>
      <c r="F100" s="2"/>
    </row>
  </sheetData>
  <sortState xmlns:xlrd2="http://schemas.microsoft.com/office/spreadsheetml/2017/richdata2" ref="A3:G98">
    <sortCondition ref="A3:A98"/>
  </sortState>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82"/>
  <sheetViews>
    <sheetView workbookViewId="0">
      <pane ySplit="1" topLeftCell="A2" activePane="bottomLeft" state="frozen"/>
      <selection pane="bottomLeft" activeCell="A172" sqref="A172:XFD172"/>
    </sheetView>
  </sheetViews>
  <sheetFormatPr defaultColWidth="9.09765625" defaultRowHeight="12.75" x14ac:dyDescent="0.25"/>
  <cols>
    <col min="1" max="1" width="28.69921875" style="1" customWidth="1"/>
    <col min="2" max="2" width="40" style="1" customWidth="1"/>
    <col min="3" max="3" width="13.09765625" style="1" bestFit="1" customWidth="1"/>
    <col min="4" max="4" width="25.8984375" style="1" customWidth="1"/>
    <col min="5" max="5" width="14.8984375" style="1" bestFit="1" customWidth="1"/>
    <col min="6" max="6" width="10.296875" style="1" bestFit="1" customWidth="1"/>
    <col min="7" max="7" width="42" customWidth="1"/>
  </cols>
  <sheetData>
    <row r="1" spans="1:6" x14ac:dyDescent="0.25">
      <c r="A1" s="4" t="s">
        <v>986</v>
      </c>
      <c r="B1" s="27" t="s">
        <v>34</v>
      </c>
      <c r="C1" s="27" t="s">
        <v>35</v>
      </c>
      <c r="D1" s="27" t="s">
        <v>36</v>
      </c>
      <c r="E1" s="27" t="s">
        <v>37</v>
      </c>
      <c r="F1" s="27" t="s">
        <v>193</v>
      </c>
    </row>
    <row r="2" spans="1:6" x14ac:dyDescent="0.25">
      <c r="A2" s="2" t="s">
        <v>166</v>
      </c>
      <c r="B2" s="2" t="s">
        <v>167</v>
      </c>
      <c r="C2" s="2" t="s">
        <v>41</v>
      </c>
      <c r="D2" s="2" t="s">
        <v>167</v>
      </c>
      <c r="E2" s="2"/>
      <c r="F2" s="2"/>
    </row>
    <row r="3" spans="1:6" x14ac:dyDescent="0.25">
      <c r="A3" s="2" t="s">
        <v>1058</v>
      </c>
      <c r="B3" s="2" t="s">
        <v>1061</v>
      </c>
      <c r="C3" s="2" t="s">
        <v>33</v>
      </c>
      <c r="D3" s="2" t="s">
        <v>1058</v>
      </c>
      <c r="E3" s="2" t="s">
        <v>1064</v>
      </c>
      <c r="F3" s="2"/>
    </row>
    <row r="4" spans="1:6" x14ac:dyDescent="0.25">
      <c r="A4" s="2" t="s">
        <v>1059</v>
      </c>
      <c r="B4" s="2" t="s">
        <v>1062</v>
      </c>
      <c r="C4" s="2" t="s">
        <v>41</v>
      </c>
      <c r="D4" s="2" t="s">
        <v>1059</v>
      </c>
      <c r="E4" s="2" t="s">
        <v>1065</v>
      </c>
      <c r="F4" s="2"/>
    </row>
    <row r="5" spans="1:6" x14ac:dyDescent="0.25">
      <c r="A5" s="2" t="s">
        <v>1060</v>
      </c>
      <c r="B5" s="2" t="s">
        <v>1063</v>
      </c>
      <c r="C5" s="2" t="s">
        <v>41</v>
      </c>
      <c r="D5" s="2" t="s">
        <v>1060</v>
      </c>
      <c r="E5" s="2" t="s">
        <v>1066</v>
      </c>
      <c r="F5" s="2"/>
    </row>
    <row r="6" spans="1:6" x14ac:dyDescent="0.25">
      <c r="A6" s="2" t="s">
        <v>20</v>
      </c>
      <c r="B6" s="2" t="s">
        <v>19</v>
      </c>
      <c r="C6" s="2" t="s">
        <v>33</v>
      </c>
      <c r="D6" s="2" t="s">
        <v>20</v>
      </c>
      <c r="E6" s="2"/>
      <c r="F6" s="2" t="s">
        <v>194</v>
      </c>
    </row>
    <row r="7" spans="1:6" x14ac:dyDescent="0.25">
      <c r="A7" s="2" t="s">
        <v>39</v>
      </c>
      <c r="B7" s="2" t="s">
        <v>38</v>
      </c>
      <c r="C7" s="2" t="s">
        <v>33</v>
      </c>
      <c r="D7" s="2" t="s">
        <v>39</v>
      </c>
      <c r="E7" s="2"/>
      <c r="F7" s="2" t="s">
        <v>195</v>
      </c>
    </row>
    <row r="8" spans="1:6" x14ac:dyDescent="0.25">
      <c r="A8" s="2" t="s">
        <v>39</v>
      </c>
      <c r="B8" s="2" t="s">
        <v>40</v>
      </c>
      <c r="C8" s="2" t="s">
        <v>41</v>
      </c>
      <c r="D8" s="2" t="s">
        <v>40</v>
      </c>
      <c r="E8" s="2"/>
      <c r="F8" s="2"/>
    </row>
    <row r="9" spans="1:6" x14ac:dyDescent="0.25">
      <c r="A9" s="2" t="s">
        <v>39</v>
      </c>
      <c r="B9" s="2" t="s">
        <v>43</v>
      </c>
      <c r="C9" s="2" t="s">
        <v>41</v>
      </c>
      <c r="D9" s="2" t="s">
        <v>44</v>
      </c>
      <c r="E9" s="2"/>
      <c r="F9" s="2"/>
    </row>
    <row r="10" spans="1:6" ht="25.5" x14ac:dyDescent="0.25">
      <c r="A10" s="2" t="s">
        <v>39</v>
      </c>
      <c r="B10" s="2" t="s">
        <v>42</v>
      </c>
      <c r="C10" s="2" t="s">
        <v>41</v>
      </c>
      <c r="D10" s="2" t="s">
        <v>42</v>
      </c>
      <c r="E10" s="2"/>
      <c r="F10" s="2"/>
    </row>
    <row r="11" spans="1:6" x14ac:dyDescent="0.25">
      <c r="A11" s="2" t="s">
        <v>5</v>
      </c>
      <c r="B11" s="2" t="s">
        <v>5</v>
      </c>
      <c r="C11" s="2" t="s">
        <v>33</v>
      </c>
      <c r="D11" s="2" t="s">
        <v>5</v>
      </c>
      <c r="E11" s="2"/>
      <c r="F11" s="2" t="s">
        <v>196</v>
      </c>
    </row>
    <row r="12" spans="1:6" x14ac:dyDescent="0.25">
      <c r="A12" s="2" t="s">
        <v>48</v>
      </c>
      <c r="B12" s="2" t="s">
        <v>47</v>
      </c>
      <c r="C12" s="2" t="s">
        <v>33</v>
      </c>
      <c r="D12" s="2" t="s">
        <v>48</v>
      </c>
      <c r="E12" s="2" t="s">
        <v>49</v>
      </c>
      <c r="F12" s="2" t="s">
        <v>198</v>
      </c>
    </row>
    <row r="13" spans="1:6" ht="25.5" x14ac:dyDescent="0.25">
      <c r="A13" s="2" t="s">
        <v>13</v>
      </c>
      <c r="B13" s="2" t="s">
        <v>94</v>
      </c>
      <c r="C13" s="2" t="s">
        <v>41</v>
      </c>
      <c r="D13" s="2" t="s">
        <v>95</v>
      </c>
      <c r="E13" s="2"/>
      <c r="F13" s="2"/>
    </row>
    <row r="14" spans="1:6" ht="25.5" x14ac:dyDescent="0.25">
      <c r="A14" s="2" t="s">
        <v>1040</v>
      </c>
      <c r="B14" s="2" t="s">
        <v>1041</v>
      </c>
      <c r="C14" s="2" t="s">
        <v>33</v>
      </c>
      <c r="D14" s="2" t="s">
        <v>1040</v>
      </c>
      <c r="E14" s="2" t="s">
        <v>1042</v>
      </c>
      <c r="F14" s="2" t="s">
        <v>1043</v>
      </c>
    </row>
    <row r="15" spans="1:6" ht="25.5" x14ac:dyDescent="0.25">
      <c r="A15" s="2" t="s">
        <v>50</v>
      </c>
      <c r="B15" s="2" t="s">
        <v>50</v>
      </c>
      <c r="C15" s="2" t="s">
        <v>33</v>
      </c>
      <c r="D15" s="2" t="s">
        <v>50</v>
      </c>
      <c r="E15" s="2" t="s">
        <v>51</v>
      </c>
      <c r="F15" s="2" t="s">
        <v>199</v>
      </c>
    </row>
    <row r="16" spans="1:6" ht="25.5" x14ac:dyDescent="0.25">
      <c r="A16" s="2" t="s">
        <v>53</v>
      </c>
      <c r="B16" s="2" t="s">
        <v>52</v>
      </c>
      <c r="C16" s="2" t="s">
        <v>33</v>
      </c>
      <c r="D16" s="2" t="s">
        <v>53</v>
      </c>
      <c r="E16" s="2" t="s">
        <v>54</v>
      </c>
      <c r="F16" s="2"/>
    </row>
    <row r="17" spans="1:6" x14ac:dyDescent="0.25">
      <c r="A17" s="2" t="s">
        <v>90</v>
      </c>
      <c r="B17" s="2" t="s">
        <v>156</v>
      </c>
      <c r="C17" s="2" t="s">
        <v>41</v>
      </c>
      <c r="D17" s="2" t="s">
        <v>156</v>
      </c>
      <c r="E17" s="2"/>
      <c r="F17" s="2" t="s">
        <v>252</v>
      </c>
    </row>
    <row r="18" spans="1:6" x14ac:dyDescent="0.25">
      <c r="A18" s="2" t="s">
        <v>1021</v>
      </c>
      <c r="B18" s="2" t="s">
        <v>1021</v>
      </c>
      <c r="C18" s="2" t="s">
        <v>33</v>
      </c>
      <c r="D18" s="2" t="s">
        <v>1021</v>
      </c>
      <c r="E18" s="2" t="s">
        <v>1022</v>
      </c>
      <c r="F18" s="2"/>
    </row>
    <row r="19" spans="1:6" ht="25.5" x14ac:dyDescent="0.25">
      <c r="A19" s="2" t="s">
        <v>1021</v>
      </c>
      <c r="B19" s="2" t="s">
        <v>1067</v>
      </c>
      <c r="C19" s="2" t="s">
        <v>41</v>
      </c>
      <c r="D19" s="2" t="s">
        <v>1067</v>
      </c>
      <c r="E19" s="2" t="s">
        <v>1068</v>
      </c>
      <c r="F19" s="2" t="s">
        <v>1069</v>
      </c>
    </row>
    <row r="20" spans="1:6" ht="25.5" x14ac:dyDescent="0.25">
      <c r="A20" s="2" t="s">
        <v>1021</v>
      </c>
      <c r="B20" s="2" t="s">
        <v>1070</v>
      </c>
      <c r="C20" s="2" t="s">
        <v>41</v>
      </c>
      <c r="D20" s="2" t="s">
        <v>1070</v>
      </c>
      <c r="E20" s="2" t="s">
        <v>1071</v>
      </c>
      <c r="F20" s="2" t="s">
        <v>1072</v>
      </c>
    </row>
    <row r="21" spans="1:6" ht="25.5" x14ac:dyDescent="0.25">
      <c r="A21" s="2" t="s">
        <v>1021</v>
      </c>
      <c r="B21" s="2" t="s">
        <v>1073</v>
      </c>
      <c r="C21" s="2" t="s">
        <v>41</v>
      </c>
      <c r="D21" s="2" t="s">
        <v>1073</v>
      </c>
      <c r="E21" s="2" t="s">
        <v>1074</v>
      </c>
      <c r="F21" s="2" t="s">
        <v>1075</v>
      </c>
    </row>
    <row r="22" spans="1:6" x14ac:dyDescent="0.25">
      <c r="A22" s="26" t="s">
        <v>998</v>
      </c>
      <c r="B22" s="26" t="s">
        <v>998</v>
      </c>
      <c r="C22" s="26" t="s">
        <v>33</v>
      </c>
      <c r="D22" s="26" t="s">
        <v>998</v>
      </c>
      <c r="E22" s="2"/>
      <c r="F22" s="2"/>
    </row>
    <row r="23" spans="1:6" ht="25.5" x14ac:dyDescent="0.25">
      <c r="A23" s="2" t="s">
        <v>90</v>
      </c>
      <c r="B23" s="2" t="s">
        <v>91</v>
      </c>
      <c r="C23" s="2" t="s">
        <v>41</v>
      </c>
      <c r="D23" s="2" t="s">
        <v>91</v>
      </c>
      <c r="E23" s="2"/>
      <c r="F23" s="2" t="s">
        <v>219</v>
      </c>
    </row>
    <row r="24" spans="1:6" ht="25.5" x14ac:dyDescent="0.25">
      <c r="A24" s="2" t="s">
        <v>62</v>
      </c>
      <c r="B24" s="2" t="s">
        <v>62</v>
      </c>
      <c r="C24" s="2" t="s">
        <v>33</v>
      </c>
      <c r="D24" s="2" t="s">
        <v>62</v>
      </c>
      <c r="E24" s="2"/>
      <c r="F24" s="2" t="s">
        <v>201</v>
      </c>
    </row>
    <row r="25" spans="1:6" x14ac:dyDescent="0.25">
      <c r="A25" s="2" t="s">
        <v>63</v>
      </c>
      <c r="B25" s="2" t="s">
        <v>63</v>
      </c>
      <c r="C25" s="2" t="s">
        <v>33</v>
      </c>
      <c r="D25" s="2" t="s">
        <v>63</v>
      </c>
      <c r="E25" s="2"/>
      <c r="F25" s="2"/>
    </row>
    <row r="26" spans="1:6" ht="25.5" x14ac:dyDescent="0.25">
      <c r="A26" s="2" t="s">
        <v>7</v>
      </c>
      <c r="B26" s="2" t="s">
        <v>7</v>
      </c>
      <c r="C26" s="2" t="s">
        <v>33</v>
      </c>
      <c r="D26" s="2" t="s">
        <v>7</v>
      </c>
      <c r="E26" s="2" t="s">
        <v>69</v>
      </c>
      <c r="F26" s="2" t="s">
        <v>206</v>
      </c>
    </row>
    <row r="27" spans="1:6" x14ac:dyDescent="0.25">
      <c r="A27" s="2" t="s">
        <v>71</v>
      </c>
      <c r="B27" s="2" t="s">
        <v>70</v>
      </c>
      <c r="C27" s="2" t="s">
        <v>33</v>
      </c>
      <c r="D27" s="2" t="s">
        <v>71</v>
      </c>
      <c r="E27" s="2"/>
      <c r="F27" s="2" t="s">
        <v>207</v>
      </c>
    </row>
    <row r="28" spans="1:6" ht="25.5" x14ac:dyDescent="0.25">
      <c r="A28" s="2" t="s">
        <v>53</v>
      </c>
      <c r="B28" s="24" t="s">
        <v>55</v>
      </c>
      <c r="C28" s="24" t="s">
        <v>41</v>
      </c>
      <c r="D28" s="2" t="s">
        <v>55</v>
      </c>
      <c r="E28" s="24"/>
      <c r="F28" s="2" t="s">
        <v>200</v>
      </c>
    </row>
    <row r="29" spans="1:6" x14ac:dyDescent="0.25">
      <c r="A29" s="2" t="s">
        <v>1057</v>
      </c>
      <c r="B29" s="2" t="s">
        <v>1057</v>
      </c>
      <c r="C29" s="24" t="s">
        <v>33</v>
      </c>
      <c r="D29" s="2" t="s">
        <v>1057</v>
      </c>
      <c r="E29" s="24"/>
      <c r="F29" s="2"/>
    </row>
    <row r="30" spans="1:6" x14ac:dyDescent="0.25">
      <c r="A30" s="19" t="s">
        <v>980</v>
      </c>
      <c r="B30" s="19" t="s">
        <v>981</v>
      </c>
      <c r="C30" s="2" t="s">
        <v>33</v>
      </c>
      <c r="D30" s="19" t="s">
        <v>980</v>
      </c>
      <c r="E30" s="26" t="s">
        <v>982</v>
      </c>
      <c r="F30" s="2" t="s">
        <v>983</v>
      </c>
    </row>
    <row r="31" spans="1:6" ht="25.5" x14ac:dyDescent="0.25">
      <c r="A31" s="2" t="s">
        <v>62</v>
      </c>
      <c r="B31" s="2" t="s">
        <v>954</v>
      </c>
      <c r="C31" s="2" t="s">
        <v>41</v>
      </c>
      <c r="D31" s="2" t="s">
        <v>954</v>
      </c>
      <c r="E31" s="2" t="s">
        <v>955</v>
      </c>
      <c r="F31" s="2" t="s">
        <v>972</v>
      </c>
    </row>
    <row r="32" spans="1:6" x14ac:dyDescent="0.25">
      <c r="A32" s="2" t="s">
        <v>1045</v>
      </c>
      <c r="B32" s="2" t="s">
        <v>1046</v>
      </c>
      <c r="C32" s="2" t="s">
        <v>33</v>
      </c>
      <c r="D32" s="2" t="s">
        <v>1045</v>
      </c>
      <c r="E32" s="2" t="s">
        <v>1047</v>
      </c>
      <c r="F32" s="2" t="s">
        <v>1048</v>
      </c>
    </row>
    <row r="33" spans="1:6" x14ac:dyDescent="0.25">
      <c r="A33" s="2" t="s">
        <v>1005</v>
      </c>
      <c r="B33" s="2" t="s">
        <v>1006</v>
      </c>
      <c r="C33" s="2" t="s">
        <v>33</v>
      </c>
      <c r="D33" s="2" t="s">
        <v>1005</v>
      </c>
      <c r="E33" s="2" t="s">
        <v>1007</v>
      </c>
      <c r="F33" s="2"/>
    </row>
    <row r="34" spans="1:6" x14ac:dyDescent="0.25">
      <c r="A34" s="2" t="s">
        <v>1005</v>
      </c>
      <c r="B34" s="2" t="s">
        <v>1008</v>
      </c>
      <c r="C34" s="2" t="s">
        <v>41</v>
      </c>
      <c r="D34" s="2" t="s">
        <v>1010</v>
      </c>
      <c r="E34" s="2" t="s">
        <v>1012</v>
      </c>
      <c r="F34" s="2"/>
    </row>
    <row r="35" spans="1:6" x14ac:dyDescent="0.25">
      <c r="A35" s="2" t="s">
        <v>1005</v>
      </c>
      <c r="B35" s="2" t="s">
        <v>1009</v>
      </c>
      <c r="C35" s="2" t="s">
        <v>41</v>
      </c>
      <c r="D35" s="2" t="s">
        <v>1011</v>
      </c>
      <c r="E35" s="2" t="s">
        <v>1013</v>
      </c>
      <c r="F35" s="2"/>
    </row>
    <row r="36" spans="1:6" x14ac:dyDescent="0.25">
      <c r="A36" s="2" t="s">
        <v>72</v>
      </c>
      <c r="B36" s="2" t="s">
        <v>72</v>
      </c>
      <c r="C36" s="2" t="s">
        <v>33</v>
      </c>
      <c r="D36" s="24" t="s">
        <v>72</v>
      </c>
      <c r="E36" s="2"/>
      <c r="F36" s="2" t="s">
        <v>208</v>
      </c>
    </row>
    <row r="37" spans="1:6" ht="25.5" x14ac:dyDescent="0.25">
      <c r="A37" s="2" t="s">
        <v>90</v>
      </c>
      <c r="B37" s="2" t="s">
        <v>92</v>
      </c>
      <c r="C37" s="2" t="s">
        <v>41</v>
      </c>
      <c r="D37" s="2" t="s">
        <v>92</v>
      </c>
      <c r="E37" s="2"/>
      <c r="F37" s="2" t="s">
        <v>220</v>
      </c>
    </row>
    <row r="38" spans="1:6" x14ac:dyDescent="0.25">
      <c r="A38" s="24" t="s">
        <v>74</v>
      </c>
      <c r="B38" s="2" t="s">
        <v>73</v>
      </c>
      <c r="C38" s="2" t="s">
        <v>33</v>
      </c>
      <c r="D38" s="24" t="s">
        <v>74</v>
      </c>
      <c r="E38" s="2"/>
      <c r="F38" s="2"/>
    </row>
    <row r="39" spans="1:6" ht="25.5" x14ac:dyDescent="0.25">
      <c r="A39" s="24" t="s">
        <v>74</v>
      </c>
      <c r="B39" s="2" t="s">
        <v>75</v>
      </c>
      <c r="C39" s="2" t="s">
        <v>41</v>
      </c>
      <c r="D39" s="2" t="s">
        <v>75</v>
      </c>
      <c r="E39" s="2"/>
      <c r="F39" s="2" t="s">
        <v>209</v>
      </c>
    </row>
    <row r="40" spans="1:6" ht="25.5" customHeight="1" x14ac:dyDescent="0.3">
      <c r="A40" s="2" t="s">
        <v>745</v>
      </c>
      <c r="B40" s="2" t="s">
        <v>745</v>
      </c>
      <c r="C40" s="26" t="s">
        <v>33</v>
      </c>
      <c r="D40" s="2" t="s">
        <v>745</v>
      </c>
      <c r="E40" s="2"/>
      <c r="F40" s="23" t="s">
        <v>747</v>
      </c>
    </row>
    <row r="41" spans="1:6" ht="14.4" x14ac:dyDescent="0.3">
      <c r="A41" s="2" t="s">
        <v>987</v>
      </c>
      <c r="B41" s="2" t="s">
        <v>988</v>
      </c>
      <c r="C41" s="26" t="s">
        <v>41</v>
      </c>
      <c r="D41" s="23" t="s">
        <v>987</v>
      </c>
      <c r="E41" s="26" t="s">
        <v>989</v>
      </c>
      <c r="F41" s="2" t="s">
        <v>990</v>
      </c>
    </row>
    <row r="42" spans="1:6" x14ac:dyDescent="0.25">
      <c r="A42" s="2" t="s">
        <v>77</v>
      </c>
      <c r="B42" s="2" t="s">
        <v>77</v>
      </c>
      <c r="C42" s="2" t="s">
        <v>33</v>
      </c>
      <c r="D42" s="24" t="s">
        <v>77</v>
      </c>
      <c r="E42" s="2"/>
      <c r="F42" s="2" t="s">
        <v>210</v>
      </c>
    </row>
    <row r="43" spans="1:6" ht="28.8" x14ac:dyDescent="0.25">
      <c r="A43" s="2" t="s">
        <v>90</v>
      </c>
      <c r="B43" s="2" t="s">
        <v>157</v>
      </c>
      <c r="C43" s="2" t="s">
        <v>41</v>
      </c>
      <c r="D43" s="3" t="s">
        <v>157</v>
      </c>
      <c r="E43" s="2"/>
      <c r="F43" s="2" t="s">
        <v>253</v>
      </c>
    </row>
    <row r="44" spans="1:6" ht="28.8" x14ac:dyDescent="0.25">
      <c r="A44" s="2" t="s">
        <v>1014</v>
      </c>
      <c r="B44" s="2" t="s">
        <v>1014</v>
      </c>
      <c r="C44" s="2" t="s">
        <v>33</v>
      </c>
      <c r="D44" s="3" t="s">
        <v>1014</v>
      </c>
      <c r="E44" s="2"/>
      <c r="F44" s="2"/>
    </row>
    <row r="45" spans="1:6" x14ac:dyDescent="0.25">
      <c r="A45" s="2" t="s">
        <v>951</v>
      </c>
      <c r="B45" s="2" t="s">
        <v>951</v>
      </c>
      <c r="C45" s="2" t="s">
        <v>33</v>
      </c>
      <c r="D45" s="2" t="s">
        <v>951</v>
      </c>
      <c r="E45" s="2"/>
      <c r="F45" s="2" t="s">
        <v>274</v>
      </c>
    </row>
    <row r="46" spans="1:6" x14ac:dyDescent="0.25">
      <c r="A46" s="2" t="s">
        <v>16</v>
      </c>
      <c r="B46" s="2" t="s">
        <v>16</v>
      </c>
      <c r="C46" s="2" t="s">
        <v>33</v>
      </c>
      <c r="D46" s="2" t="s">
        <v>16</v>
      </c>
      <c r="E46" s="2"/>
      <c r="F46" s="2"/>
    </row>
    <row r="47" spans="1:6" x14ac:dyDescent="0.25">
      <c r="A47" s="2" t="s">
        <v>16</v>
      </c>
      <c r="B47" s="2" t="s">
        <v>78</v>
      </c>
      <c r="C47" s="2" t="s">
        <v>41</v>
      </c>
      <c r="D47" s="24" t="s">
        <v>78</v>
      </c>
      <c r="E47" s="2"/>
      <c r="F47" s="2" t="s">
        <v>211</v>
      </c>
    </row>
    <row r="48" spans="1:6" ht="14.95" customHeight="1" x14ac:dyDescent="0.25">
      <c r="A48" s="2" t="s">
        <v>16</v>
      </c>
      <c r="B48" s="2" t="s">
        <v>79</v>
      </c>
      <c r="C48" s="2" t="s">
        <v>41</v>
      </c>
      <c r="D48" s="24" t="s">
        <v>79</v>
      </c>
      <c r="E48" s="2"/>
      <c r="F48" s="2" t="s">
        <v>212</v>
      </c>
    </row>
    <row r="49" spans="1:6" x14ac:dyDescent="0.25">
      <c r="A49" s="2" t="s">
        <v>16</v>
      </c>
      <c r="B49" s="2" t="s">
        <v>80</v>
      </c>
      <c r="C49" s="2" t="s">
        <v>41</v>
      </c>
      <c r="D49" s="24" t="s">
        <v>80</v>
      </c>
      <c r="E49" s="2"/>
      <c r="F49" s="2" t="s">
        <v>213</v>
      </c>
    </row>
    <row r="50" spans="1:6" x14ac:dyDescent="0.25">
      <c r="A50" s="2" t="s">
        <v>16</v>
      </c>
      <c r="B50" s="2" t="s">
        <v>81</v>
      </c>
      <c r="C50" s="2" t="s">
        <v>41</v>
      </c>
      <c r="D50" s="24" t="s">
        <v>81</v>
      </c>
      <c r="E50" s="2"/>
      <c r="F50" s="2"/>
    </row>
    <row r="51" spans="1:6" x14ac:dyDescent="0.25">
      <c r="A51" s="2" t="s">
        <v>16</v>
      </c>
      <c r="B51" s="2" t="s">
        <v>82</v>
      </c>
      <c r="C51" s="2" t="s">
        <v>41</v>
      </c>
      <c r="D51" s="24" t="s">
        <v>82</v>
      </c>
      <c r="E51" s="2"/>
      <c r="F51" s="2"/>
    </row>
    <row r="52" spans="1:6" x14ac:dyDescent="0.25">
      <c r="A52" s="2" t="s">
        <v>16</v>
      </c>
      <c r="B52" s="2" t="s">
        <v>83</v>
      </c>
      <c r="C52" s="2" t="s">
        <v>41</v>
      </c>
      <c r="D52" s="24" t="s">
        <v>83</v>
      </c>
      <c r="E52" s="2"/>
      <c r="F52" s="2" t="s">
        <v>214</v>
      </c>
    </row>
    <row r="53" spans="1:6" x14ac:dyDescent="0.25">
      <c r="A53" s="2" t="s">
        <v>85</v>
      </c>
      <c r="B53" s="2" t="s">
        <v>84</v>
      </c>
      <c r="C53" s="2" t="s">
        <v>33</v>
      </c>
      <c r="D53" s="2" t="s">
        <v>85</v>
      </c>
      <c r="E53" s="2"/>
      <c r="F53" s="2" t="s">
        <v>215</v>
      </c>
    </row>
    <row r="54" spans="1:6" ht="25.5" x14ac:dyDescent="0.25">
      <c r="A54" s="2" t="s">
        <v>742</v>
      </c>
      <c r="B54" s="2" t="s">
        <v>742</v>
      </c>
      <c r="C54" s="2" t="s">
        <v>33</v>
      </c>
      <c r="D54" s="2" t="s">
        <v>742</v>
      </c>
      <c r="E54" s="2"/>
      <c r="F54" s="2" t="s">
        <v>743</v>
      </c>
    </row>
    <row r="55" spans="1:6" ht="25.5" x14ac:dyDescent="0.25">
      <c r="A55" s="2" t="s">
        <v>62</v>
      </c>
      <c r="B55" s="2" t="s">
        <v>956</v>
      </c>
      <c r="C55" s="2" t="s">
        <v>41</v>
      </c>
      <c r="D55" s="2" t="s">
        <v>956</v>
      </c>
      <c r="E55" s="2" t="s">
        <v>957</v>
      </c>
      <c r="F55" s="2" t="s">
        <v>973</v>
      </c>
    </row>
    <row r="56" spans="1:6" x14ac:dyDescent="0.25">
      <c r="A56" s="2" t="s">
        <v>86</v>
      </c>
      <c r="B56" s="2" t="s">
        <v>86</v>
      </c>
      <c r="C56" s="2" t="s">
        <v>33</v>
      </c>
      <c r="D56" s="2" t="s">
        <v>86</v>
      </c>
      <c r="E56" s="2"/>
      <c r="F56" s="2" t="s">
        <v>216</v>
      </c>
    </row>
    <row r="57" spans="1:6" x14ac:dyDescent="0.25">
      <c r="A57" s="2" t="s">
        <v>5</v>
      </c>
      <c r="B57" s="2" t="s">
        <v>45</v>
      </c>
      <c r="C57" s="2" t="s">
        <v>41</v>
      </c>
      <c r="D57" s="2" t="s">
        <v>46</v>
      </c>
      <c r="E57" s="2"/>
      <c r="F57" s="2" t="s">
        <v>197</v>
      </c>
    </row>
    <row r="58" spans="1:6" x14ac:dyDescent="0.25">
      <c r="A58" s="2" t="s">
        <v>89</v>
      </c>
      <c r="B58" s="2" t="s">
        <v>89</v>
      </c>
      <c r="C58" s="2" t="s">
        <v>33</v>
      </c>
      <c r="D58" s="2" t="s">
        <v>89</v>
      </c>
      <c r="E58" s="2"/>
      <c r="F58" s="2" t="s">
        <v>218</v>
      </c>
    </row>
    <row r="59" spans="1:6" x14ac:dyDescent="0.25">
      <c r="A59" s="2" t="s">
        <v>88</v>
      </c>
      <c r="B59" s="2" t="s">
        <v>87</v>
      </c>
      <c r="C59" s="2" t="s">
        <v>33</v>
      </c>
      <c r="D59" s="2" t="s">
        <v>88</v>
      </c>
      <c r="E59" s="2" t="s">
        <v>88</v>
      </c>
      <c r="F59" s="2" t="s">
        <v>217</v>
      </c>
    </row>
    <row r="60" spans="1:6" x14ac:dyDescent="0.25">
      <c r="A60" s="26" t="s">
        <v>999</v>
      </c>
      <c r="B60" s="26" t="s">
        <v>999</v>
      </c>
      <c r="C60" s="26" t="s">
        <v>33</v>
      </c>
      <c r="D60" s="26" t="s">
        <v>999</v>
      </c>
      <c r="E60" s="2"/>
      <c r="F60" s="2"/>
    </row>
    <row r="61" spans="1:6" x14ac:dyDescent="0.25">
      <c r="A61" s="2" t="s">
        <v>144</v>
      </c>
      <c r="B61" s="2" t="s">
        <v>144</v>
      </c>
      <c r="C61" s="2" t="s">
        <v>33</v>
      </c>
      <c r="D61" s="2" t="s">
        <v>144</v>
      </c>
      <c r="E61" s="2"/>
      <c r="F61" s="2"/>
    </row>
    <row r="62" spans="1:6" x14ac:dyDescent="0.25">
      <c r="A62" s="2" t="s">
        <v>90</v>
      </c>
      <c r="B62" s="2" t="s">
        <v>90</v>
      </c>
      <c r="C62" s="2" t="s">
        <v>33</v>
      </c>
      <c r="D62" s="2" t="s">
        <v>90</v>
      </c>
      <c r="E62" s="2"/>
      <c r="F62" s="2"/>
    </row>
    <row r="63" spans="1:6" x14ac:dyDescent="0.25">
      <c r="A63" s="2" t="s">
        <v>13</v>
      </c>
      <c r="B63" s="2" t="s">
        <v>93</v>
      </c>
      <c r="C63" s="2" t="s">
        <v>33</v>
      </c>
      <c r="D63" s="2" t="s">
        <v>13</v>
      </c>
      <c r="E63" s="2"/>
      <c r="F63" s="2" t="s">
        <v>222</v>
      </c>
    </row>
    <row r="64" spans="1:6" ht="28.8" x14ac:dyDescent="0.25">
      <c r="A64" s="2" t="s">
        <v>1001</v>
      </c>
      <c r="B64" s="2" t="s">
        <v>105</v>
      </c>
      <c r="C64" s="2" t="s">
        <v>41</v>
      </c>
      <c r="D64" s="3" t="s">
        <v>105</v>
      </c>
      <c r="E64" s="2" t="s">
        <v>106</v>
      </c>
      <c r="F64" s="2" t="s">
        <v>223</v>
      </c>
    </row>
    <row r="65" spans="1:6" ht="14.4" x14ac:dyDescent="0.25">
      <c r="A65" s="3" t="s">
        <v>995</v>
      </c>
      <c r="B65" s="2" t="s">
        <v>997</v>
      </c>
      <c r="C65" s="26" t="s">
        <v>33</v>
      </c>
      <c r="D65" s="3" t="s">
        <v>995</v>
      </c>
      <c r="E65" s="26" t="s">
        <v>996</v>
      </c>
      <c r="F65" s="48"/>
    </row>
    <row r="66" spans="1:6" x14ac:dyDescent="0.25">
      <c r="A66" s="2" t="s">
        <v>166</v>
      </c>
      <c r="B66" s="2" t="s">
        <v>168</v>
      </c>
      <c r="C66" s="2" t="s">
        <v>41</v>
      </c>
      <c r="D66" s="2" t="s">
        <v>168</v>
      </c>
      <c r="E66" s="2"/>
      <c r="F66" s="2"/>
    </row>
    <row r="67" spans="1:6" ht="25.5" x14ac:dyDescent="0.25">
      <c r="A67" s="2" t="s">
        <v>108</v>
      </c>
      <c r="B67" s="2" t="s">
        <v>110</v>
      </c>
      <c r="C67" s="2" t="s">
        <v>41</v>
      </c>
      <c r="D67" s="2" t="s">
        <v>110</v>
      </c>
      <c r="E67" s="2" t="s">
        <v>111</v>
      </c>
      <c r="F67" s="2"/>
    </row>
    <row r="68" spans="1:6" x14ac:dyDescent="0.25">
      <c r="A68" s="2" t="s">
        <v>108</v>
      </c>
      <c r="B68" s="2" t="s">
        <v>107</v>
      </c>
      <c r="C68" s="2" t="s">
        <v>33</v>
      </c>
      <c r="D68" s="2" t="s">
        <v>108</v>
      </c>
      <c r="E68" s="2" t="s">
        <v>109</v>
      </c>
      <c r="F68" s="2" t="s">
        <v>224</v>
      </c>
    </row>
    <row r="69" spans="1:6" x14ac:dyDescent="0.25">
      <c r="A69" s="2" t="s">
        <v>1023</v>
      </c>
      <c r="B69" s="2" t="s">
        <v>1023</v>
      </c>
      <c r="C69" s="2" t="s">
        <v>33</v>
      </c>
      <c r="D69" s="2" t="s">
        <v>1023</v>
      </c>
      <c r="E69" s="2" t="s">
        <v>1024</v>
      </c>
      <c r="F69" s="2" t="s">
        <v>1025</v>
      </c>
    </row>
    <row r="70" spans="1:6" x14ac:dyDescent="0.25">
      <c r="A70" s="2" t="s">
        <v>25</v>
      </c>
      <c r="B70" s="2" t="s">
        <v>25</v>
      </c>
      <c r="C70" s="2" t="s">
        <v>33</v>
      </c>
      <c r="D70" s="2" t="s">
        <v>25</v>
      </c>
      <c r="E70" s="2"/>
      <c r="F70" s="2" t="s">
        <v>225</v>
      </c>
    </row>
    <row r="71" spans="1:6" x14ac:dyDescent="0.25">
      <c r="A71" s="2" t="s">
        <v>1026</v>
      </c>
      <c r="B71" s="2" t="s">
        <v>1027</v>
      </c>
      <c r="C71" s="2" t="s">
        <v>33</v>
      </c>
      <c r="D71" s="2" t="s">
        <v>1026</v>
      </c>
      <c r="E71" s="2" t="s">
        <v>1028</v>
      </c>
      <c r="F71" s="2"/>
    </row>
    <row r="72" spans="1:6" x14ac:dyDescent="0.25">
      <c r="A72" s="2" t="s">
        <v>1026</v>
      </c>
      <c r="B72" s="2" t="s">
        <v>1032</v>
      </c>
      <c r="C72" s="2" t="s">
        <v>41</v>
      </c>
      <c r="D72" s="2" t="s">
        <v>1030</v>
      </c>
      <c r="E72" s="2" t="s">
        <v>1033</v>
      </c>
      <c r="F72" s="2"/>
    </row>
    <row r="73" spans="1:6" x14ac:dyDescent="0.25">
      <c r="A73" s="2" t="s">
        <v>1026</v>
      </c>
      <c r="B73" s="2" t="s">
        <v>1029</v>
      </c>
      <c r="C73" s="2" t="s">
        <v>41</v>
      </c>
      <c r="D73" s="2" t="s">
        <v>1029</v>
      </c>
      <c r="E73" s="2" t="s">
        <v>1034</v>
      </c>
      <c r="F73" s="2"/>
    </row>
    <row r="74" spans="1:6" x14ac:dyDescent="0.25">
      <c r="A74" s="2" t="s">
        <v>1026</v>
      </c>
      <c r="B74" s="2" t="s">
        <v>1031</v>
      </c>
      <c r="C74" s="2" t="s">
        <v>41</v>
      </c>
      <c r="D74" s="2" t="s">
        <v>1031</v>
      </c>
      <c r="E74" s="2" t="s">
        <v>1035</v>
      </c>
      <c r="F74" s="2"/>
    </row>
    <row r="75" spans="1:6" x14ac:dyDescent="0.25">
      <c r="A75" s="2" t="s">
        <v>1001</v>
      </c>
      <c r="B75" s="2" t="s">
        <v>169</v>
      </c>
      <c r="C75" s="2" t="s">
        <v>41</v>
      </c>
      <c r="D75" s="2" t="s">
        <v>169</v>
      </c>
      <c r="E75" s="2"/>
      <c r="F75" s="2"/>
    </row>
    <row r="76" spans="1:6" x14ac:dyDescent="0.25">
      <c r="A76" s="2" t="s">
        <v>1049</v>
      </c>
      <c r="B76" s="2" t="s">
        <v>1055</v>
      </c>
      <c r="C76" s="2" t="s">
        <v>33</v>
      </c>
      <c r="D76" s="2" t="s">
        <v>1049</v>
      </c>
      <c r="E76" s="2" t="s">
        <v>1056</v>
      </c>
      <c r="F76" s="2"/>
    </row>
    <row r="77" spans="1:6" ht="25.5" x14ac:dyDescent="0.25">
      <c r="A77" s="2" t="s">
        <v>1049</v>
      </c>
      <c r="B77" s="2" t="s">
        <v>1052</v>
      </c>
      <c r="C77" s="2" t="s">
        <v>41</v>
      </c>
      <c r="D77" s="2" t="s">
        <v>1053</v>
      </c>
      <c r="E77" s="2" t="s">
        <v>1054</v>
      </c>
      <c r="F77" s="2"/>
    </row>
    <row r="78" spans="1:6" ht="25.5" x14ac:dyDescent="0.25">
      <c r="A78" s="2" t="s">
        <v>115</v>
      </c>
      <c r="B78" s="2" t="s">
        <v>114</v>
      </c>
      <c r="C78" s="2" t="s">
        <v>33</v>
      </c>
      <c r="D78" s="2" t="s">
        <v>115</v>
      </c>
      <c r="E78" s="2"/>
      <c r="F78" s="2"/>
    </row>
    <row r="79" spans="1:6" x14ac:dyDescent="0.25">
      <c r="A79" s="2" t="s">
        <v>113</v>
      </c>
      <c r="B79" s="2" t="s">
        <v>112</v>
      </c>
      <c r="C79" s="2" t="s">
        <v>33</v>
      </c>
      <c r="D79" s="2" t="s">
        <v>113</v>
      </c>
      <c r="E79" s="2"/>
      <c r="F79" s="2" t="s">
        <v>226</v>
      </c>
    </row>
    <row r="80" spans="1:6" ht="38.25" customHeight="1" x14ac:dyDescent="0.25">
      <c r="A80" s="2" t="s">
        <v>116</v>
      </c>
      <c r="B80" s="2" t="s">
        <v>116</v>
      </c>
      <c r="C80" s="2" t="s">
        <v>33</v>
      </c>
      <c r="D80" s="3" t="s">
        <v>116</v>
      </c>
      <c r="E80" s="2"/>
      <c r="F80" s="2"/>
    </row>
    <row r="81" spans="1:6" ht="14.4" x14ac:dyDescent="0.3">
      <c r="A81" s="23" t="s">
        <v>321</v>
      </c>
      <c r="B81" s="23" t="s">
        <v>321</v>
      </c>
      <c r="C81" s="26" t="s">
        <v>33</v>
      </c>
      <c r="D81" s="29" t="s">
        <v>321</v>
      </c>
      <c r="E81" s="26" t="s">
        <v>322</v>
      </c>
      <c r="F81" s="2"/>
    </row>
    <row r="82" spans="1:6" ht="25.5" x14ac:dyDescent="0.25">
      <c r="A82" s="2" t="s">
        <v>147</v>
      </c>
      <c r="B82" s="2" t="s">
        <v>149</v>
      </c>
      <c r="C82" s="2" t="s">
        <v>41</v>
      </c>
      <c r="D82" s="2" t="s">
        <v>149</v>
      </c>
      <c r="E82" s="2"/>
      <c r="F82" s="2" t="s">
        <v>246</v>
      </c>
    </row>
    <row r="83" spans="1:6" x14ac:dyDescent="0.25">
      <c r="A83" s="2" t="s">
        <v>124</v>
      </c>
      <c r="B83" s="2" t="s">
        <v>123</v>
      </c>
      <c r="C83" s="2" t="s">
        <v>33</v>
      </c>
      <c r="D83" s="2" t="s">
        <v>124</v>
      </c>
      <c r="E83" s="2"/>
      <c r="F83" s="2" t="s">
        <v>231</v>
      </c>
    </row>
    <row r="84" spans="1:6" ht="25.5" customHeight="1" x14ac:dyDescent="0.3">
      <c r="A84" s="23" t="s">
        <v>313</v>
      </c>
      <c r="B84" s="2" t="s">
        <v>117</v>
      </c>
      <c r="C84" s="2" t="s">
        <v>41</v>
      </c>
      <c r="D84" s="2" t="s">
        <v>118</v>
      </c>
      <c r="E84" s="2"/>
      <c r="F84" s="2" t="s">
        <v>228</v>
      </c>
    </row>
    <row r="85" spans="1:6" ht="14.4" x14ac:dyDescent="0.3">
      <c r="A85" s="23" t="s">
        <v>313</v>
      </c>
      <c r="B85" s="23" t="s">
        <v>313</v>
      </c>
      <c r="C85" s="2" t="s">
        <v>33</v>
      </c>
      <c r="D85" s="23" t="s">
        <v>313</v>
      </c>
      <c r="E85" s="2"/>
      <c r="F85" s="2" t="s">
        <v>227</v>
      </c>
    </row>
    <row r="86" spans="1:6" ht="14.4" x14ac:dyDescent="0.3">
      <c r="A86" s="23" t="s">
        <v>313</v>
      </c>
      <c r="B86" s="2" t="s">
        <v>119</v>
      </c>
      <c r="C86" s="2" t="s">
        <v>41</v>
      </c>
      <c r="D86" s="2" t="s">
        <v>120</v>
      </c>
      <c r="E86" s="2"/>
      <c r="F86" s="2" t="s">
        <v>229</v>
      </c>
    </row>
    <row r="87" spans="1:6" ht="30.05" customHeight="1" x14ac:dyDescent="0.25">
      <c r="A87" s="2" t="s">
        <v>125</v>
      </c>
      <c r="B87" s="2" t="s">
        <v>125</v>
      </c>
      <c r="C87" s="2" t="s">
        <v>33</v>
      </c>
      <c r="D87" s="2" t="s">
        <v>125</v>
      </c>
      <c r="E87" s="2" t="s">
        <v>125</v>
      </c>
      <c r="F87" s="2" t="s">
        <v>232</v>
      </c>
    </row>
    <row r="88" spans="1:6" ht="28.8" x14ac:dyDescent="0.25">
      <c r="A88" s="2" t="s">
        <v>13</v>
      </c>
      <c r="B88" s="2" t="s">
        <v>96</v>
      </c>
      <c r="C88" s="2" t="s">
        <v>41</v>
      </c>
      <c r="D88" s="3" t="s">
        <v>96</v>
      </c>
      <c r="E88" s="2"/>
      <c r="F88" s="2"/>
    </row>
    <row r="89" spans="1:6" ht="25.5" x14ac:dyDescent="0.25">
      <c r="A89" s="2" t="s">
        <v>53</v>
      </c>
      <c r="B89" s="24" t="s">
        <v>56</v>
      </c>
      <c r="C89" s="24" t="s">
        <v>41</v>
      </c>
      <c r="D89" s="2" t="s">
        <v>56</v>
      </c>
      <c r="E89" s="24"/>
      <c r="F89" s="2"/>
    </row>
    <row r="90" spans="1:6" ht="28.8" x14ac:dyDescent="0.25">
      <c r="A90" s="2" t="s">
        <v>126</v>
      </c>
      <c r="B90" s="2" t="s">
        <v>126</v>
      </c>
      <c r="C90" s="26" t="s">
        <v>41</v>
      </c>
      <c r="D90" s="3" t="s">
        <v>126</v>
      </c>
      <c r="E90" s="2"/>
      <c r="F90" s="2" t="s">
        <v>233</v>
      </c>
    </row>
    <row r="91" spans="1:6" ht="28.8" x14ac:dyDescent="0.25">
      <c r="A91" s="2" t="s">
        <v>6</v>
      </c>
      <c r="B91" s="2" t="s">
        <v>6</v>
      </c>
      <c r="C91" s="2" t="s">
        <v>33</v>
      </c>
      <c r="D91" s="3" t="s">
        <v>6</v>
      </c>
      <c r="E91" s="2"/>
      <c r="F91" s="2" t="s">
        <v>234</v>
      </c>
    </row>
    <row r="92" spans="1:6" ht="38.25" customHeight="1" x14ac:dyDescent="0.25">
      <c r="A92" s="3" t="s">
        <v>127</v>
      </c>
      <c r="B92" s="2" t="s">
        <v>10</v>
      </c>
      <c r="C92" s="2" t="s">
        <v>33</v>
      </c>
      <c r="D92" s="3" t="s">
        <v>127</v>
      </c>
      <c r="E92" s="2"/>
      <c r="F92" s="2" t="s">
        <v>235</v>
      </c>
    </row>
    <row r="93" spans="1:6" x14ac:dyDescent="0.25">
      <c r="A93" s="2" t="s">
        <v>24</v>
      </c>
      <c r="B93" s="2" t="s">
        <v>24</v>
      </c>
      <c r="C93" s="2" t="s">
        <v>33</v>
      </c>
      <c r="D93" s="2" t="s">
        <v>24</v>
      </c>
      <c r="E93" s="2"/>
      <c r="F93" s="2" t="s">
        <v>236</v>
      </c>
    </row>
    <row r="94" spans="1:6" ht="25.5" x14ac:dyDescent="0.25">
      <c r="A94" s="2" t="s">
        <v>128</v>
      </c>
      <c r="B94" s="2" t="s">
        <v>128</v>
      </c>
      <c r="C94" s="2" t="s">
        <v>33</v>
      </c>
      <c r="D94" s="2" t="s">
        <v>128</v>
      </c>
      <c r="E94" s="2" t="s">
        <v>129</v>
      </c>
      <c r="F94" s="2" t="s">
        <v>237</v>
      </c>
    </row>
    <row r="95" spans="1:6" ht="14.4" x14ac:dyDescent="0.3">
      <c r="A95" s="23" t="s">
        <v>987</v>
      </c>
      <c r="B95" s="2" t="s">
        <v>991</v>
      </c>
      <c r="C95" s="2" t="s">
        <v>33</v>
      </c>
      <c r="D95" s="23" t="s">
        <v>987</v>
      </c>
      <c r="E95" s="26" t="s">
        <v>992</v>
      </c>
      <c r="F95" s="2"/>
    </row>
    <row r="96" spans="1:6" ht="14.4" x14ac:dyDescent="0.3">
      <c r="A96" s="23" t="s">
        <v>1049</v>
      </c>
      <c r="B96" s="2" t="s">
        <v>1050</v>
      </c>
      <c r="C96" s="2" t="s">
        <v>41</v>
      </c>
      <c r="D96" s="23" t="s">
        <v>1051</v>
      </c>
      <c r="E96" s="26" t="s">
        <v>967</v>
      </c>
      <c r="F96" s="2"/>
    </row>
    <row r="97" spans="1:6" ht="28.8" x14ac:dyDescent="0.25">
      <c r="A97" s="2" t="s">
        <v>53</v>
      </c>
      <c r="B97" s="24" t="s">
        <v>57</v>
      </c>
      <c r="C97" s="24" t="s">
        <v>41</v>
      </c>
      <c r="D97" s="3" t="s">
        <v>57</v>
      </c>
      <c r="E97" s="24"/>
      <c r="F97" s="2"/>
    </row>
    <row r="98" spans="1:6" x14ac:dyDescent="0.25">
      <c r="A98" s="2" t="s">
        <v>62</v>
      </c>
      <c r="B98" s="2" t="s">
        <v>966</v>
      </c>
      <c r="C98" s="2" t="s">
        <v>41</v>
      </c>
      <c r="D98" s="2" t="s">
        <v>966</v>
      </c>
      <c r="E98" s="2" t="s">
        <v>967</v>
      </c>
      <c r="F98" s="2" t="s">
        <v>977</v>
      </c>
    </row>
    <row r="99" spans="1:6" x14ac:dyDescent="0.25">
      <c r="A99" s="2" t="s">
        <v>314</v>
      </c>
      <c r="B99" s="2" t="s">
        <v>314</v>
      </c>
      <c r="C99" s="2" t="s">
        <v>33</v>
      </c>
      <c r="D99" s="2" t="s">
        <v>314</v>
      </c>
      <c r="E99" s="2" t="s">
        <v>315</v>
      </c>
      <c r="F99" s="2" t="s">
        <v>316</v>
      </c>
    </row>
    <row r="100" spans="1:6" ht="25.5" x14ac:dyDescent="0.25">
      <c r="A100" s="2" t="s">
        <v>62</v>
      </c>
      <c r="B100" s="2" t="s">
        <v>958</v>
      </c>
      <c r="C100" s="2" t="s">
        <v>41</v>
      </c>
      <c r="D100" s="2" t="s">
        <v>958</v>
      </c>
      <c r="E100" s="2" t="s">
        <v>959</v>
      </c>
      <c r="F100" s="2"/>
    </row>
    <row r="101" spans="1:6" x14ac:dyDescent="0.25">
      <c r="A101" s="2" t="s">
        <v>131</v>
      </c>
      <c r="B101" s="2" t="s">
        <v>130</v>
      </c>
      <c r="C101" s="2" t="s">
        <v>33</v>
      </c>
      <c r="D101" s="2" t="s">
        <v>131</v>
      </c>
      <c r="E101" s="2" t="s">
        <v>132</v>
      </c>
      <c r="F101" s="2" t="s">
        <v>238</v>
      </c>
    </row>
    <row r="102" spans="1:6" x14ac:dyDescent="0.25">
      <c r="A102" s="2" t="s">
        <v>13</v>
      </c>
      <c r="B102" s="2" t="s">
        <v>97</v>
      </c>
      <c r="C102" s="2" t="s">
        <v>41</v>
      </c>
      <c r="D102" s="2" t="s">
        <v>97</v>
      </c>
      <c r="E102" s="2"/>
      <c r="F102" s="2"/>
    </row>
    <row r="103" spans="1:6" ht="25.5" x14ac:dyDescent="0.3">
      <c r="A103" s="23" t="s">
        <v>313</v>
      </c>
      <c r="B103" s="2" t="s">
        <v>121</v>
      </c>
      <c r="C103" s="2" t="s">
        <v>41</v>
      </c>
      <c r="D103" s="2" t="s">
        <v>122</v>
      </c>
      <c r="E103" s="2"/>
      <c r="F103" s="2" t="s">
        <v>230</v>
      </c>
    </row>
    <row r="104" spans="1:6" x14ac:dyDescent="0.25">
      <c r="A104" s="2" t="s">
        <v>63</v>
      </c>
      <c r="B104" s="2" t="s">
        <v>64</v>
      </c>
      <c r="C104" s="2" t="s">
        <v>41</v>
      </c>
      <c r="D104" s="2" t="s">
        <v>64</v>
      </c>
      <c r="E104" s="2"/>
      <c r="F104" s="2" t="s">
        <v>202</v>
      </c>
    </row>
    <row r="105" spans="1:6" ht="14.4" x14ac:dyDescent="0.25">
      <c r="A105" s="2" t="s">
        <v>135</v>
      </c>
      <c r="B105" s="2" t="s">
        <v>135</v>
      </c>
      <c r="C105" s="2" t="s">
        <v>33</v>
      </c>
      <c r="D105" s="2" t="s">
        <v>135</v>
      </c>
      <c r="E105" s="25"/>
      <c r="F105" s="2" t="s">
        <v>240</v>
      </c>
    </row>
    <row r="106" spans="1:6" ht="14.4" x14ac:dyDescent="0.25">
      <c r="A106" s="2" t="s">
        <v>303</v>
      </c>
      <c r="B106" s="2" t="s">
        <v>303</v>
      </c>
      <c r="C106" s="2" t="s">
        <v>33</v>
      </c>
      <c r="D106" s="2" t="s">
        <v>303</v>
      </c>
      <c r="E106" s="25"/>
      <c r="F106" s="2" t="s">
        <v>317</v>
      </c>
    </row>
    <row r="107" spans="1:6" x14ac:dyDescent="0.25">
      <c r="A107" s="2" t="s">
        <v>134</v>
      </c>
      <c r="B107" s="2" t="s">
        <v>133</v>
      </c>
      <c r="C107" s="2" t="s">
        <v>33</v>
      </c>
      <c r="D107" s="2" t="s">
        <v>134</v>
      </c>
      <c r="E107" s="2" t="s">
        <v>134</v>
      </c>
      <c r="F107" s="2" t="s">
        <v>239</v>
      </c>
    </row>
    <row r="108" spans="1:6" x14ac:dyDescent="0.25">
      <c r="A108" s="2" t="s">
        <v>166</v>
      </c>
      <c r="B108" s="2" t="s">
        <v>170</v>
      </c>
      <c r="C108" s="2" t="s">
        <v>41</v>
      </c>
      <c r="D108" s="2" t="s">
        <v>170</v>
      </c>
      <c r="E108" s="2"/>
      <c r="F108" s="2"/>
    </row>
    <row r="109" spans="1:6" x14ac:dyDescent="0.25">
      <c r="A109" s="2" t="s">
        <v>13</v>
      </c>
      <c r="B109" s="2" t="s">
        <v>98</v>
      </c>
      <c r="C109" s="2" t="s">
        <v>41</v>
      </c>
      <c r="D109" s="2" t="s">
        <v>98</v>
      </c>
      <c r="E109" s="2"/>
      <c r="F109" s="2"/>
    </row>
    <row r="110" spans="1:6" x14ac:dyDescent="0.25">
      <c r="A110" s="2" t="s">
        <v>139</v>
      </c>
      <c r="B110" s="2" t="s">
        <v>138</v>
      </c>
      <c r="C110" s="2" t="s">
        <v>33</v>
      </c>
      <c r="D110" s="2" t="s">
        <v>139</v>
      </c>
      <c r="E110" s="2"/>
      <c r="F110" s="2"/>
    </row>
    <row r="111" spans="1:6" ht="25.5" x14ac:dyDescent="0.25">
      <c r="A111" s="2" t="s">
        <v>62</v>
      </c>
      <c r="B111" s="2" t="s">
        <v>968</v>
      </c>
      <c r="C111" s="2" t="s">
        <v>41</v>
      </c>
      <c r="D111" s="2" t="s">
        <v>968</v>
      </c>
      <c r="E111" s="2" t="s">
        <v>969</v>
      </c>
      <c r="F111" s="2" t="s">
        <v>978</v>
      </c>
    </row>
    <row r="112" spans="1:6" x14ac:dyDescent="0.25">
      <c r="A112" s="26" t="s">
        <v>309</v>
      </c>
      <c r="B112" s="26" t="s">
        <v>309</v>
      </c>
      <c r="C112" s="26"/>
      <c r="D112" s="26" t="s">
        <v>309</v>
      </c>
      <c r="E112" s="2"/>
      <c r="F112" s="2"/>
    </row>
    <row r="113" spans="1:6" x14ac:dyDescent="0.25">
      <c r="A113" s="2" t="s">
        <v>140</v>
      </c>
      <c r="B113" s="2" t="s">
        <v>21</v>
      </c>
      <c r="C113" s="2" t="s">
        <v>33</v>
      </c>
      <c r="D113" s="2" t="s">
        <v>140</v>
      </c>
      <c r="E113" s="2"/>
      <c r="F113" s="2" t="s">
        <v>241</v>
      </c>
    </row>
    <row r="114" spans="1:6" x14ac:dyDescent="0.25">
      <c r="A114" s="2" t="s">
        <v>328</v>
      </c>
      <c r="B114" s="2" t="s">
        <v>330</v>
      </c>
      <c r="C114" s="2" t="s">
        <v>33</v>
      </c>
      <c r="D114" s="2" t="s">
        <v>328</v>
      </c>
      <c r="E114" s="2" t="s">
        <v>329</v>
      </c>
      <c r="F114" s="2" t="s">
        <v>331</v>
      </c>
    </row>
    <row r="115" spans="1:6" ht="25.5" x14ac:dyDescent="0.25">
      <c r="A115" s="2" t="s">
        <v>28</v>
      </c>
      <c r="B115" s="2" t="s">
        <v>28</v>
      </c>
      <c r="C115" s="2" t="s">
        <v>33</v>
      </c>
      <c r="D115" s="2" t="s">
        <v>28</v>
      </c>
      <c r="E115" s="2"/>
      <c r="F115" s="2" t="s">
        <v>242</v>
      </c>
    </row>
    <row r="116" spans="1:6" x14ac:dyDescent="0.25">
      <c r="A116" s="2" t="s">
        <v>63</v>
      </c>
      <c r="B116" s="2" t="s">
        <v>65</v>
      </c>
      <c r="C116" s="2" t="s">
        <v>41</v>
      </c>
      <c r="D116" s="2" t="s">
        <v>65</v>
      </c>
      <c r="E116" s="2"/>
      <c r="F116" s="2" t="s">
        <v>203</v>
      </c>
    </row>
    <row r="117" spans="1:6" x14ac:dyDescent="0.25">
      <c r="A117" s="2" t="s">
        <v>142</v>
      </c>
      <c r="B117" s="2" t="s">
        <v>141</v>
      </c>
      <c r="C117" s="2" t="s">
        <v>33</v>
      </c>
      <c r="D117" s="2" t="s">
        <v>142</v>
      </c>
      <c r="E117" s="2"/>
      <c r="F117" s="2" t="s">
        <v>243</v>
      </c>
    </row>
    <row r="118" spans="1:6" x14ac:dyDescent="0.25">
      <c r="A118" s="2" t="s">
        <v>143</v>
      </c>
      <c r="B118" s="2" t="s">
        <v>143</v>
      </c>
      <c r="C118" s="2" t="s">
        <v>33</v>
      </c>
      <c r="D118" s="2" t="s">
        <v>143</v>
      </c>
      <c r="E118" s="2"/>
      <c r="F118" s="2" t="s">
        <v>244</v>
      </c>
    </row>
    <row r="119" spans="1:6" x14ac:dyDescent="0.25">
      <c r="A119" s="2" t="s">
        <v>1001</v>
      </c>
      <c r="B119" s="2" t="s">
        <v>1002</v>
      </c>
      <c r="C119" s="2" t="s">
        <v>33</v>
      </c>
      <c r="D119" s="2" t="s">
        <v>1001</v>
      </c>
      <c r="E119" s="2" t="s">
        <v>1003</v>
      </c>
      <c r="F119" s="2"/>
    </row>
    <row r="120" spans="1:6" ht="25.5" x14ac:dyDescent="0.25">
      <c r="A120" s="2" t="s">
        <v>53</v>
      </c>
      <c r="B120" s="24" t="s">
        <v>58</v>
      </c>
      <c r="C120" s="24" t="s">
        <v>41</v>
      </c>
      <c r="D120" s="2" t="s">
        <v>58</v>
      </c>
      <c r="E120" s="24"/>
      <c r="F120" s="2"/>
    </row>
    <row r="121" spans="1:6" ht="25.5" x14ac:dyDescent="0.25">
      <c r="A121" s="2" t="s">
        <v>145</v>
      </c>
      <c r="B121" s="2" t="s">
        <v>145</v>
      </c>
      <c r="C121" s="2" t="s">
        <v>33</v>
      </c>
      <c r="D121" s="2" t="s">
        <v>145</v>
      </c>
      <c r="E121" s="2"/>
      <c r="F121" s="2" t="s">
        <v>245</v>
      </c>
    </row>
    <row r="122" spans="1:6" ht="28.8" x14ac:dyDescent="0.25">
      <c r="A122" s="2" t="s">
        <v>15</v>
      </c>
      <c r="B122" s="2" t="s">
        <v>984</v>
      </c>
      <c r="C122" s="2" t="s">
        <v>41</v>
      </c>
      <c r="D122" s="3" t="s">
        <v>984</v>
      </c>
      <c r="E122" s="2"/>
      <c r="F122" s="2" t="s">
        <v>280</v>
      </c>
    </row>
    <row r="123" spans="1:6" ht="28.8" x14ac:dyDescent="0.25">
      <c r="A123" s="2" t="s">
        <v>15</v>
      </c>
      <c r="B123" s="2" t="s">
        <v>985</v>
      </c>
      <c r="C123" s="2" t="s">
        <v>41</v>
      </c>
      <c r="D123" s="3" t="s">
        <v>985</v>
      </c>
      <c r="E123" s="2"/>
      <c r="F123" s="2"/>
    </row>
    <row r="124" spans="1:6" ht="25.5" x14ac:dyDescent="0.25">
      <c r="A124" s="2" t="s">
        <v>62</v>
      </c>
      <c r="B124" s="2" t="s">
        <v>960</v>
      </c>
      <c r="C124" s="2" t="s">
        <v>41</v>
      </c>
      <c r="D124" s="2" t="s">
        <v>960</v>
      </c>
      <c r="E124" s="2" t="s">
        <v>961</v>
      </c>
      <c r="F124" s="2" t="s">
        <v>974</v>
      </c>
    </row>
    <row r="125" spans="1:6" x14ac:dyDescent="0.25">
      <c r="A125" s="2" t="s">
        <v>63</v>
      </c>
      <c r="B125" s="2" t="s">
        <v>66</v>
      </c>
      <c r="C125" s="2" t="s">
        <v>41</v>
      </c>
      <c r="D125" s="2" t="s">
        <v>66</v>
      </c>
      <c r="E125" s="2"/>
      <c r="F125" s="2"/>
    </row>
    <row r="126" spans="1:6" ht="25.5" x14ac:dyDescent="0.25">
      <c r="A126" s="2" t="s">
        <v>53</v>
      </c>
      <c r="B126" s="24" t="s">
        <v>59</v>
      </c>
      <c r="C126" s="24" t="s">
        <v>41</v>
      </c>
      <c r="D126" s="2" t="s">
        <v>60</v>
      </c>
      <c r="E126" s="24"/>
      <c r="F126" s="2"/>
    </row>
    <row r="127" spans="1:6" ht="25.5" x14ac:dyDescent="0.25">
      <c r="A127" s="2" t="s">
        <v>147</v>
      </c>
      <c r="B127" s="2" t="s">
        <v>147</v>
      </c>
      <c r="C127" s="2" t="s">
        <v>33</v>
      </c>
      <c r="D127" s="2" t="s">
        <v>147</v>
      </c>
      <c r="E127" s="2" t="s">
        <v>148</v>
      </c>
      <c r="F127" s="2"/>
    </row>
    <row r="128" spans="1:6" x14ac:dyDescent="0.25">
      <c r="A128" s="26" t="s">
        <v>326</v>
      </c>
      <c r="B128" s="2" t="s">
        <v>150</v>
      </c>
      <c r="C128" s="2" t="s">
        <v>33</v>
      </c>
      <c r="D128" s="26" t="s">
        <v>326</v>
      </c>
      <c r="E128" s="26" t="s">
        <v>327</v>
      </c>
      <c r="F128" s="2" t="s">
        <v>247</v>
      </c>
    </row>
    <row r="129" spans="1:7" x14ac:dyDescent="0.25">
      <c r="A129" s="2" t="s">
        <v>22</v>
      </c>
      <c r="B129" s="2" t="s">
        <v>22</v>
      </c>
      <c r="C129" s="2" t="s">
        <v>33</v>
      </c>
      <c r="D129" s="2" t="s">
        <v>22</v>
      </c>
      <c r="E129" s="2"/>
      <c r="F129" s="2" t="s">
        <v>248</v>
      </c>
    </row>
    <row r="130" spans="1:7" x14ac:dyDescent="0.25">
      <c r="A130" s="2" t="s">
        <v>151</v>
      </c>
      <c r="B130" s="2" t="s">
        <v>11</v>
      </c>
      <c r="C130" s="2" t="s">
        <v>33</v>
      </c>
      <c r="D130" s="2" t="s">
        <v>151</v>
      </c>
      <c r="E130" s="2"/>
      <c r="F130" s="2" t="s">
        <v>249</v>
      </c>
    </row>
    <row r="131" spans="1:7" x14ac:dyDescent="0.25">
      <c r="A131" s="24" t="s">
        <v>74</v>
      </c>
      <c r="B131" s="2" t="s">
        <v>76</v>
      </c>
      <c r="C131" s="2" t="s">
        <v>41</v>
      </c>
      <c r="D131" s="2" t="s">
        <v>76</v>
      </c>
      <c r="E131" s="2"/>
      <c r="F131" s="2"/>
    </row>
    <row r="132" spans="1:7" x14ac:dyDescent="0.25">
      <c r="A132" s="2" t="s">
        <v>152</v>
      </c>
      <c r="B132" s="2" t="s">
        <v>152</v>
      </c>
      <c r="C132" s="2" t="s">
        <v>33</v>
      </c>
      <c r="D132" s="2" t="s">
        <v>152</v>
      </c>
      <c r="E132" s="2"/>
      <c r="F132" s="2" t="s">
        <v>250</v>
      </c>
    </row>
    <row r="133" spans="1:7" ht="25.5" x14ac:dyDescent="0.25">
      <c r="A133" s="2" t="s">
        <v>153</v>
      </c>
      <c r="B133" s="2" t="s">
        <v>153</v>
      </c>
      <c r="C133" s="2" t="s">
        <v>33</v>
      </c>
      <c r="D133" s="2" t="s">
        <v>153</v>
      </c>
      <c r="E133" s="2" t="s">
        <v>154</v>
      </c>
      <c r="F133" s="2" t="s">
        <v>251</v>
      </c>
    </row>
    <row r="134" spans="1:7" x14ac:dyDescent="0.25">
      <c r="A134" s="2" t="s">
        <v>63</v>
      </c>
      <c r="B134" s="2" t="s">
        <v>67</v>
      </c>
      <c r="C134" s="2" t="s">
        <v>41</v>
      </c>
      <c r="D134" s="2" t="s">
        <v>67</v>
      </c>
      <c r="E134" s="2"/>
      <c r="F134" s="2" t="s">
        <v>204</v>
      </c>
    </row>
    <row r="135" spans="1:7" x14ac:dyDescent="0.25">
      <c r="A135" s="2" t="s">
        <v>318</v>
      </c>
      <c r="B135" s="2" t="s">
        <v>318</v>
      </c>
      <c r="C135" s="2" t="s">
        <v>33</v>
      </c>
      <c r="D135" s="2" t="s">
        <v>318</v>
      </c>
      <c r="E135" s="2" t="s">
        <v>319</v>
      </c>
      <c r="F135" s="2"/>
    </row>
    <row r="136" spans="1:7" x14ac:dyDescent="0.25">
      <c r="A136" s="2" t="s">
        <v>90</v>
      </c>
      <c r="B136" s="2" t="s">
        <v>17</v>
      </c>
      <c r="C136" s="2" t="s">
        <v>41</v>
      </c>
      <c r="D136" s="2" t="s">
        <v>17</v>
      </c>
      <c r="E136" s="2"/>
      <c r="F136" s="2" t="s">
        <v>221</v>
      </c>
    </row>
    <row r="137" spans="1:7" ht="25.5" x14ac:dyDescent="0.25">
      <c r="A137" s="2" t="s">
        <v>13</v>
      </c>
      <c r="B137" s="2" t="s">
        <v>99</v>
      </c>
      <c r="C137" s="2" t="s">
        <v>41</v>
      </c>
      <c r="D137" s="2" t="s">
        <v>99</v>
      </c>
      <c r="E137" s="2"/>
      <c r="F137" s="2"/>
    </row>
    <row r="138" spans="1:7" x14ac:dyDescent="0.25">
      <c r="A138" s="2" t="s">
        <v>90</v>
      </c>
      <c r="B138" t="s">
        <v>155</v>
      </c>
      <c r="C138" s="2" t="s">
        <v>41</v>
      </c>
      <c r="D138" t="s">
        <v>155</v>
      </c>
      <c r="E138" s="2"/>
      <c r="F138" s="2"/>
    </row>
    <row r="139" spans="1:7" x14ac:dyDescent="0.25">
      <c r="A139" s="2" t="s">
        <v>159</v>
      </c>
      <c r="B139" s="2" t="s">
        <v>159</v>
      </c>
      <c r="C139" s="2" t="s">
        <v>33</v>
      </c>
      <c r="D139" s="2" t="s">
        <v>159</v>
      </c>
      <c r="E139" s="2" t="s">
        <v>160</v>
      </c>
      <c r="F139" s="2" t="s">
        <v>255</v>
      </c>
    </row>
    <row r="140" spans="1:7" x14ac:dyDescent="0.25">
      <c r="A140" s="2" t="s">
        <v>31</v>
      </c>
      <c r="B140" s="2" t="s">
        <v>31</v>
      </c>
      <c r="C140" s="2" t="s">
        <v>33</v>
      </c>
      <c r="D140" s="2" t="s">
        <v>31</v>
      </c>
      <c r="E140" s="2"/>
      <c r="F140" s="2" t="s">
        <v>256</v>
      </c>
      <c r="G140" s="2" t="s">
        <v>311</v>
      </c>
    </row>
    <row r="141" spans="1:7" x14ac:dyDescent="0.25">
      <c r="A141" s="26" t="s">
        <v>952</v>
      </c>
      <c r="B141" s="2" t="s">
        <v>310</v>
      </c>
      <c r="C141" s="2" t="s">
        <v>41</v>
      </c>
      <c r="D141" s="2" t="s">
        <v>310</v>
      </c>
      <c r="E141" s="2" t="s">
        <v>310</v>
      </c>
      <c r="F141" t="s">
        <v>312</v>
      </c>
    </row>
    <row r="142" spans="1:7" x14ac:dyDescent="0.25">
      <c r="A142" s="26" t="s">
        <v>952</v>
      </c>
      <c r="B142" s="26" t="s">
        <v>952</v>
      </c>
      <c r="C142" s="2" t="s">
        <v>33</v>
      </c>
      <c r="D142" s="26" t="s">
        <v>952</v>
      </c>
      <c r="E142" s="2" t="s">
        <v>953</v>
      </c>
      <c r="F142"/>
    </row>
    <row r="143" spans="1:7" ht="25.5" x14ac:dyDescent="0.25">
      <c r="A143" s="2" t="s">
        <v>90</v>
      </c>
      <c r="B143" s="2" t="s">
        <v>158</v>
      </c>
      <c r="C143" s="2" t="s">
        <v>41</v>
      </c>
      <c r="D143" s="2" t="s">
        <v>158</v>
      </c>
      <c r="E143" s="2"/>
      <c r="F143" s="2" t="s">
        <v>254</v>
      </c>
    </row>
    <row r="144" spans="1:7" ht="25.5" x14ac:dyDescent="0.25">
      <c r="A144" s="2" t="s">
        <v>62</v>
      </c>
      <c r="B144" s="2" t="s">
        <v>964</v>
      </c>
      <c r="C144" s="2" t="s">
        <v>41</v>
      </c>
      <c r="D144" s="2" t="s">
        <v>964</v>
      </c>
      <c r="E144" s="2" t="s">
        <v>965</v>
      </c>
      <c r="F144" s="2" t="s">
        <v>976</v>
      </c>
    </row>
    <row r="145" spans="1:6" ht="25.5" x14ac:dyDescent="0.25">
      <c r="A145" s="2" t="s">
        <v>161</v>
      </c>
      <c r="B145" s="2" t="s">
        <v>161</v>
      </c>
      <c r="C145" s="2" t="s">
        <v>33</v>
      </c>
      <c r="D145" s="2" t="s">
        <v>161</v>
      </c>
      <c r="E145" s="2"/>
      <c r="F145" s="2" t="s">
        <v>257</v>
      </c>
    </row>
    <row r="146" spans="1:6" x14ac:dyDescent="0.25">
      <c r="A146" s="2" t="s">
        <v>1019</v>
      </c>
      <c r="B146" s="2" t="s">
        <v>9</v>
      </c>
      <c r="C146" s="2" t="s">
        <v>33</v>
      </c>
      <c r="D146" s="2" t="s">
        <v>1019</v>
      </c>
      <c r="E146" s="2" t="s">
        <v>1020</v>
      </c>
      <c r="F146" s="2" t="s">
        <v>258</v>
      </c>
    </row>
    <row r="147" spans="1:6" ht="25.5" x14ac:dyDescent="0.25">
      <c r="A147" s="2" t="s">
        <v>15</v>
      </c>
      <c r="B147" s="2" t="s">
        <v>191</v>
      </c>
      <c r="C147" s="2" t="s">
        <v>41</v>
      </c>
      <c r="D147" s="2" t="s">
        <v>191</v>
      </c>
      <c r="E147" s="2"/>
      <c r="F147" s="2" t="s">
        <v>281</v>
      </c>
    </row>
    <row r="148" spans="1:6" ht="25.5" x14ac:dyDescent="0.25">
      <c r="A148" s="2" t="s">
        <v>162</v>
      </c>
      <c r="B148" s="2" t="s">
        <v>3</v>
      </c>
      <c r="C148" s="2" t="s">
        <v>33</v>
      </c>
      <c r="D148" s="2" t="s">
        <v>162</v>
      </c>
      <c r="E148" s="2" t="s">
        <v>4</v>
      </c>
      <c r="F148" s="2" t="s">
        <v>259</v>
      </c>
    </row>
    <row r="149" spans="1:6" ht="25.5" x14ac:dyDescent="0.25">
      <c r="A149" s="2" t="s">
        <v>18</v>
      </c>
      <c r="B149" s="2" t="s">
        <v>18</v>
      </c>
      <c r="C149" s="2" t="s">
        <v>33</v>
      </c>
      <c r="D149" s="2" t="s">
        <v>18</v>
      </c>
      <c r="E149" s="2" t="s">
        <v>163</v>
      </c>
      <c r="F149" s="2" t="s">
        <v>260</v>
      </c>
    </row>
    <row r="150" spans="1:6" x14ac:dyDescent="0.25">
      <c r="A150" s="2" t="s">
        <v>30</v>
      </c>
      <c r="B150" s="2" t="s">
        <v>30</v>
      </c>
      <c r="C150" s="2" t="s">
        <v>33</v>
      </c>
      <c r="D150" s="2" t="s">
        <v>30</v>
      </c>
      <c r="E150" s="2"/>
      <c r="F150" s="2" t="s">
        <v>261</v>
      </c>
    </row>
    <row r="151" spans="1:6" x14ac:dyDescent="0.25">
      <c r="A151" s="2" t="s">
        <v>304</v>
      </c>
      <c r="B151" s="2" t="s">
        <v>305</v>
      </c>
      <c r="C151" s="2" t="s">
        <v>33</v>
      </c>
      <c r="D151" s="2" t="s">
        <v>304</v>
      </c>
      <c r="E151" s="2"/>
      <c r="F151" s="2" t="s">
        <v>306</v>
      </c>
    </row>
    <row r="152" spans="1:6" ht="25.5" x14ac:dyDescent="0.25">
      <c r="A152" s="2" t="s">
        <v>164</v>
      </c>
      <c r="B152" s="2" t="s">
        <v>14</v>
      </c>
      <c r="C152" s="2" t="s">
        <v>33</v>
      </c>
      <c r="D152" s="2" t="s">
        <v>164</v>
      </c>
      <c r="E152" s="2"/>
      <c r="F152" s="2" t="s">
        <v>262</v>
      </c>
    </row>
    <row r="153" spans="1:6" x14ac:dyDescent="0.25">
      <c r="A153" s="2" t="s">
        <v>62</v>
      </c>
      <c r="B153" s="2" t="s">
        <v>970</v>
      </c>
      <c r="C153" s="2" t="s">
        <v>41</v>
      </c>
      <c r="D153" s="2" t="s">
        <v>970</v>
      </c>
      <c r="E153" s="2" t="s">
        <v>971</v>
      </c>
      <c r="F153" s="2" t="s">
        <v>979</v>
      </c>
    </row>
    <row r="154" spans="1:6" ht="28.8" x14ac:dyDescent="0.25">
      <c r="A154" s="2" t="s">
        <v>53</v>
      </c>
      <c r="B154" s="24" t="s">
        <v>61</v>
      </c>
      <c r="C154" s="24" t="s">
        <v>41</v>
      </c>
      <c r="D154" s="3" t="s">
        <v>61</v>
      </c>
      <c r="E154" s="24"/>
      <c r="F154" s="2"/>
    </row>
    <row r="155" spans="1:6" x14ac:dyDescent="0.25">
      <c r="A155" s="2" t="s">
        <v>63</v>
      </c>
      <c r="B155" s="2" t="s">
        <v>68</v>
      </c>
      <c r="C155" s="2" t="s">
        <v>41</v>
      </c>
      <c r="D155" s="2" t="s">
        <v>68</v>
      </c>
      <c r="E155" s="2"/>
      <c r="F155" s="2" t="s">
        <v>205</v>
      </c>
    </row>
    <row r="156" spans="1:6" ht="25.5" x14ac:dyDescent="0.25">
      <c r="A156" s="2" t="s">
        <v>1036</v>
      </c>
      <c r="B156" s="2" t="s">
        <v>1037</v>
      </c>
      <c r="C156" s="2" t="s">
        <v>33</v>
      </c>
      <c r="D156" s="2" t="s">
        <v>1036</v>
      </c>
      <c r="E156" s="2" t="s">
        <v>1038</v>
      </c>
      <c r="F156" s="2" t="s">
        <v>1039</v>
      </c>
    </row>
    <row r="157" spans="1:6" x14ac:dyDescent="0.25">
      <c r="A157" s="2" t="s">
        <v>8</v>
      </c>
      <c r="B157" s="2" t="s">
        <v>8</v>
      </c>
      <c r="C157" s="2" t="s">
        <v>33</v>
      </c>
      <c r="D157" s="2" t="s">
        <v>8</v>
      </c>
      <c r="E157" s="2" t="s">
        <v>165</v>
      </c>
      <c r="F157" s="2" t="s">
        <v>263</v>
      </c>
    </row>
    <row r="158" spans="1:6" x14ac:dyDescent="0.25">
      <c r="A158" s="2" t="s">
        <v>166</v>
      </c>
      <c r="B158" s="2" t="s">
        <v>166</v>
      </c>
      <c r="C158" s="2" t="s">
        <v>33</v>
      </c>
      <c r="D158" s="2" t="s">
        <v>166</v>
      </c>
      <c r="E158" s="2"/>
      <c r="F158" s="2" t="s">
        <v>264</v>
      </c>
    </row>
    <row r="159" spans="1:6" ht="25.5" x14ac:dyDescent="0.25">
      <c r="A159" s="2" t="s">
        <v>172</v>
      </c>
      <c r="B159" s="2" t="s">
        <v>172</v>
      </c>
      <c r="C159" s="2" t="s">
        <v>33</v>
      </c>
      <c r="D159" s="2" t="s">
        <v>172</v>
      </c>
      <c r="E159" s="2"/>
      <c r="F159" s="2" t="s">
        <v>265</v>
      </c>
    </row>
    <row r="160" spans="1:6" x14ac:dyDescent="0.25">
      <c r="A160" s="2" t="s">
        <v>174</v>
      </c>
      <c r="B160" s="2" t="s">
        <v>173</v>
      </c>
      <c r="C160" s="2" t="s">
        <v>33</v>
      </c>
      <c r="D160" s="2" t="s">
        <v>174</v>
      </c>
      <c r="E160" s="2"/>
      <c r="F160" s="2" t="s">
        <v>266</v>
      </c>
    </row>
    <row r="161" spans="1:6" ht="25.5" x14ac:dyDescent="0.25">
      <c r="A161" s="2" t="s">
        <v>15</v>
      </c>
      <c r="B161" s="2" t="s">
        <v>192</v>
      </c>
      <c r="C161" s="2" t="s">
        <v>41</v>
      </c>
      <c r="D161" s="2" t="s">
        <v>192</v>
      </c>
      <c r="E161" s="2"/>
      <c r="F161" s="2" t="s">
        <v>282</v>
      </c>
    </row>
    <row r="162" spans="1:6" ht="25.5" x14ac:dyDescent="0.25">
      <c r="A162" s="2" t="s">
        <v>175</v>
      </c>
      <c r="B162" s="2" t="s">
        <v>175</v>
      </c>
      <c r="C162" s="2" t="s">
        <v>33</v>
      </c>
      <c r="D162" s="2" t="s">
        <v>175</v>
      </c>
      <c r="E162" s="2"/>
      <c r="F162" s="2" t="s">
        <v>267</v>
      </c>
    </row>
    <row r="163" spans="1:6" ht="28.8" x14ac:dyDescent="0.25">
      <c r="A163" s="2" t="s">
        <v>135</v>
      </c>
      <c r="B163" s="2" t="s">
        <v>136</v>
      </c>
      <c r="C163" s="2" t="s">
        <v>41</v>
      </c>
      <c r="D163" s="3" t="s">
        <v>137</v>
      </c>
      <c r="E163" s="2"/>
      <c r="F163" s="2"/>
    </row>
    <row r="164" spans="1:6" x14ac:dyDescent="0.25">
      <c r="A164" s="2" t="s">
        <v>12</v>
      </c>
      <c r="B164" s="2" t="s">
        <v>12</v>
      </c>
      <c r="C164" s="2" t="s">
        <v>33</v>
      </c>
      <c r="D164" s="2" t="s">
        <v>12</v>
      </c>
      <c r="E164" s="2"/>
      <c r="F164" s="2" t="s">
        <v>268</v>
      </c>
    </row>
    <row r="165" spans="1:6" x14ac:dyDescent="0.25">
      <c r="A165" s="2" t="s">
        <v>27</v>
      </c>
      <c r="B165" s="2" t="s">
        <v>27</v>
      </c>
      <c r="C165" s="2" t="s">
        <v>33</v>
      </c>
      <c r="D165" s="2" t="s">
        <v>27</v>
      </c>
      <c r="E165" s="2" t="s">
        <v>176</v>
      </c>
      <c r="F165" s="2" t="s">
        <v>269</v>
      </c>
    </row>
    <row r="166" spans="1:6" ht="25.5" x14ac:dyDescent="0.25">
      <c r="A166" s="2" t="s">
        <v>13</v>
      </c>
      <c r="B166" s="2" t="s">
        <v>100</v>
      </c>
      <c r="C166" s="2" t="s">
        <v>41</v>
      </c>
      <c r="D166" s="2" t="s">
        <v>100</v>
      </c>
      <c r="E166" s="2"/>
      <c r="F166" s="2"/>
    </row>
    <row r="167" spans="1:6" ht="59.95" customHeight="1" x14ac:dyDescent="0.25">
      <c r="A167" s="2" t="s">
        <v>13</v>
      </c>
      <c r="B167" s="2" t="s">
        <v>101</v>
      </c>
      <c r="C167" s="2" t="s">
        <v>41</v>
      </c>
      <c r="D167" s="3" t="s">
        <v>102</v>
      </c>
      <c r="E167" s="2" t="s">
        <v>103</v>
      </c>
      <c r="F167" s="2"/>
    </row>
    <row r="168" spans="1:6" ht="14.95" customHeight="1" x14ac:dyDescent="0.25">
      <c r="A168" s="3" t="s">
        <v>29</v>
      </c>
      <c r="B168" s="2" t="s">
        <v>180</v>
      </c>
      <c r="C168" s="2" t="s">
        <v>33</v>
      </c>
      <c r="D168" s="3" t="s">
        <v>29</v>
      </c>
      <c r="E168" s="2"/>
      <c r="F168" s="2" t="s">
        <v>272</v>
      </c>
    </row>
    <row r="169" spans="1:6" ht="14.4" x14ac:dyDescent="0.3">
      <c r="A169" s="23" t="s">
        <v>741</v>
      </c>
      <c r="B169" s="23" t="s">
        <v>741</v>
      </c>
      <c r="C169" s="26" t="s">
        <v>33</v>
      </c>
      <c r="D169" s="23" t="s">
        <v>741</v>
      </c>
      <c r="E169" s="2"/>
      <c r="F169" s="2" t="s">
        <v>744</v>
      </c>
    </row>
    <row r="170" spans="1:6" x14ac:dyDescent="0.25">
      <c r="A170" s="2" t="s">
        <v>23</v>
      </c>
      <c r="B170" s="2" t="s">
        <v>179</v>
      </c>
      <c r="C170" s="2" t="s">
        <v>41</v>
      </c>
      <c r="D170" s="2" t="s">
        <v>23</v>
      </c>
      <c r="E170" s="2"/>
      <c r="F170" s="2" t="s">
        <v>271</v>
      </c>
    </row>
    <row r="171" spans="1:6" ht="25.5" x14ac:dyDescent="0.25">
      <c r="A171" s="2" t="s">
        <v>62</v>
      </c>
      <c r="B171" s="2" t="s">
        <v>962</v>
      </c>
      <c r="C171" s="2" t="s">
        <v>41</v>
      </c>
      <c r="D171" s="2" t="s">
        <v>962</v>
      </c>
      <c r="E171" s="2" t="s">
        <v>963</v>
      </c>
      <c r="F171" s="2" t="s">
        <v>975</v>
      </c>
    </row>
    <row r="172" spans="1:6" x14ac:dyDescent="0.25">
      <c r="A172" s="2" t="s">
        <v>182</v>
      </c>
      <c r="B172" s="2" t="s">
        <v>181</v>
      </c>
      <c r="C172" s="2" t="s">
        <v>33</v>
      </c>
      <c r="D172" s="2" t="s">
        <v>182</v>
      </c>
      <c r="E172" s="2" t="s">
        <v>183</v>
      </c>
      <c r="F172" s="2" t="s">
        <v>273</v>
      </c>
    </row>
    <row r="173" spans="1:6" x14ac:dyDescent="0.25">
      <c r="A173" s="2" t="s">
        <v>13</v>
      </c>
      <c r="B173" s="2" t="s">
        <v>104</v>
      </c>
      <c r="C173" s="2" t="s">
        <v>41</v>
      </c>
      <c r="D173" s="2" t="s">
        <v>104</v>
      </c>
      <c r="E173" s="2"/>
      <c r="F173" s="2"/>
    </row>
    <row r="174" spans="1:6" x14ac:dyDescent="0.25">
      <c r="A174" s="2" t="s">
        <v>1015</v>
      </c>
      <c r="B174" s="2" t="s">
        <v>1018</v>
      </c>
      <c r="C174" s="2" t="s">
        <v>33</v>
      </c>
      <c r="D174" s="2" t="s">
        <v>1015</v>
      </c>
      <c r="E174" s="2" t="s">
        <v>1016</v>
      </c>
      <c r="F174" s="2" t="s">
        <v>1017</v>
      </c>
    </row>
    <row r="175" spans="1:6" x14ac:dyDescent="0.25">
      <c r="A175" s="2" t="s">
        <v>184</v>
      </c>
      <c r="B175" s="2" t="s">
        <v>184</v>
      </c>
      <c r="C175" s="26" t="s">
        <v>41</v>
      </c>
      <c r="D175" s="2" t="s">
        <v>184</v>
      </c>
      <c r="E175" s="2"/>
      <c r="F175" s="2" t="s">
        <v>275</v>
      </c>
    </row>
    <row r="176" spans="1:6" ht="25.5" x14ac:dyDescent="0.25">
      <c r="A176" s="2" t="s">
        <v>185</v>
      </c>
      <c r="B176" s="2" t="s">
        <v>185</v>
      </c>
      <c r="C176" s="2" t="s">
        <v>33</v>
      </c>
      <c r="D176" s="2" t="s">
        <v>185</v>
      </c>
      <c r="E176" s="2"/>
      <c r="F176" s="2"/>
    </row>
    <row r="177" spans="1:6" ht="38.25" x14ac:dyDescent="0.25">
      <c r="A177" s="2" t="s">
        <v>185</v>
      </c>
      <c r="B177" s="2" t="s">
        <v>186</v>
      </c>
      <c r="C177" s="2" t="s">
        <v>41</v>
      </c>
      <c r="D177" s="2" t="s">
        <v>186</v>
      </c>
      <c r="E177" s="2"/>
      <c r="F177" s="2" t="s">
        <v>276</v>
      </c>
    </row>
    <row r="178" spans="1:6" ht="38.25" x14ac:dyDescent="0.25">
      <c r="A178" s="2" t="s">
        <v>185</v>
      </c>
      <c r="B178" s="2" t="s">
        <v>187</v>
      </c>
      <c r="C178" s="2" t="s">
        <v>41</v>
      </c>
      <c r="D178" s="2" t="s">
        <v>187</v>
      </c>
      <c r="E178" s="2"/>
      <c r="F178" s="2" t="s">
        <v>277</v>
      </c>
    </row>
    <row r="179" spans="1:6" ht="38.25" x14ac:dyDescent="0.25">
      <c r="A179" s="2" t="s">
        <v>185</v>
      </c>
      <c r="B179" s="2" t="s">
        <v>188</v>
      </c>
      <c r="C179" s="2" t="s">
        <v>41</v>
      </c>
      <c r="D179" s="2" t="s">
        <v>188</v>
      </c>
      <c r="E179" s="2"/>
      <c r="F179" s="2" t="s">
        <v>278</v>
      </c>
    </row>
    <row r="180" spans="1:6" ht="38.25" x14ac:dyDescent="0.25">
      <c r="A180" s="2" t="s">
        <v>185</v>
      </c>
      <c r="B180" s="2" t="s">
        <v>189</v>
      </c>
      <c r="C180" s="2" t="s">
        <v>41</v>
      </c>
      <c r="D180" s="2" t="s">
        <v>189</v>
      </c>
      <c r="E180" s="2"/>
      <c r="F180" s="2" t="s">
        <v>279</v>
      </c>
    </row>
    <row r="181" spans="1:6" x14ac:dyDescent="0.25">
      <c r="A181" s="2" t="s">
        <v>993</v>
      </c>
      <c r="B181" s="2" t="s">
        <v>993</v>
      </c>
      <c r="C181" s="26" t="s">
        <v>33</v>
      </c>
      <c r="D181" s="2" t="s">
        <v>993</v>
      </c>
      <c r="E181" s="2"/>
      <c r="F181" s="2" t="s">
        <v>994</v>
      </c>
    </row>
    <row r="182" spans="1:6" x14ac:dyDescent="0.25">
      <c r="A182" s="2" t="s">
        <v>15</v>
      </c>
      <c r="B182" s="2" t="s">
        <v>190</v>
      </c>
      <c r="C182" s="2" t="s">
        <v>33</v>
      </c>
      <c r="D182" s="2" t="s">
        <v>15</v>
      </c>
      <c r="E182" s="2"/>
      <c r="F182" s="2"/>
    </row>
  </sheetData>
  <sortState xmlns:xlrd2="http://schemas.microsoft.com/office/spreadsheetml/2017/richdata2" ref="A2:G179">
    <sortCondition ref="D2:D179"/>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9763D5439FB34D98F8BAC84C291FE6" ma:contentTypeVersion="" ma:contentTypeDescription="Create a new document." ma:contentTypeScope="" ma:versionID="4aacbf5f1aab2712fd14f536e96ec2b8">
  <xsd:schema xmlns:xsd="http://www.w3.org/2001/XMLSchema" xmlns:xs="http://www.w3.org/2001/XMLSchema" xmlns:p="http://schemas.microsoft.com/office/2006/metadata/properties" xmlns:ns2="6dbdea58-36ce-4410-95f9-7df5ed4dea3b" targetNamespace="http://schemas.microsoft.com/office/2006/metadata/properties" ma:root="true" ma:fieldsID="4a16ea012b3e14693223be702e42c1a5"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5B706-027E-47BD-8E3A-F7A2589EE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dea58-36ce-4410-95f9-7df5ed4dea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F37C19-FED9-4FB1-B714-217C47D18C46}">
  <ds:schemaRefs>
    <ds:schemaRef ds:uri="http://schemas.microsoft.com/office/2006/documentManagement/types"/>
    <ds:schemaRef ds:uri="http://schemas.microsoft.com/office/infopath/2007/PartnerControls"/>
    <ds:schemaRef ds:uri="http://purl.org/dc/terms/"/>
    <ds:schemaRef ds:uri="6dbdea58-36ce-4410-95f9-7df5ed4dea3b"/>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414A929-B0F0-4857-ADD9-8844F7533D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Confidentiality</vt:lpstr>
      <vt:lpstr>Survey Results</vt:lpstr>
      <vt:lpstr>Main</vt:lpstr>
      <vt:lpstr>Calculate Respondents</vt:lpstr>
      <vt:lpstr>References</vt:lpstr>
      <vt:lpstr>Master Member List-member only</vt:lpstr>
      <vt:lpstr>Master Member List-common sort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 Keels</dc:creator>
  <cp:lastModifiedBy>Shaun Streeter</cp:lastModifiedBy>
  <dcterms:created xsi:type="dcterms:W3CDTF">2015-02-03T20:57:55Z</dcterms:created>
  <dcterms:modified xsi:type="dcterms:W3CDTF">2021-07-21T14:51:17Z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0x0101003A9763D5439FB34D98F8BAC84C291FE6</vt:lpwstr>
  </property>
  <property fmtid="{D5CDD505-2E9C-101B-9397-08002B2CF9AE}" pid="3" name="_dlc_DocIdItemGuid">
    <vt:lpwstr>23e7754f-c10e-492b-89ed-ca6a0d5ac2bb</vt:lpwstr>
  </property>
</Properties>
</file>